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размер платы Полн" sheetId="6" r:id="rId1"/>
    <sheet name="размер платы Ванз" sheetId="7" r:id="rId2"/>
    <sheet name="размер платы доп" sheetId="4" r:id="rId3"/>
  </sheets>
  <definedNames>
    <definedName name="_xlnm.Database" localSheetId="1">#REF!</definedName>
    <definedName name="_xlnm.Database" localSheetId="2">#REF!</definedName>
    <definedName name="_xlnm.Database" localSheetId="0">#REF!</definedName>
    <definedName name="_xlnm.Database">#REF!</definedName>
    <definedName name="В" localSheetId="1">#REF!</definedName>
    <definedName name="В" localSheetId="2">#REF!</definedName>
    <definedName name="В" localSheetId="0">#REF!</definedName>
    <definedName name="В">#REF!</definedName>
    <definedName name="кв1" localSheetId="1">#REF!</definedName>
    <definedName name="кв1" localSheetId="2">#REF!</definedName>
    <definedName name="кв1" localSheetId="0">#REF!</definedName>
    <definedName name="кв1">#REF!</definedName>
    <definedName name="_xlnm.Print_Area" localSheetId="1">'размер платы Ванз'!$A$1:$F$19</definedName>
    <definedName name="_xlnm.Print_Area" localSheetId="2">'размер платы доп'!$A$1:$E$38</definedName>
    <definedName name="_xlnm.Print_Area" localSheetId="0">'размер платы Полн'!$A$1:$F$64</definedName>
    <definedName name="тариф" localSheetId="1">#REF!</definedName>
    <definedName name="тариф" localSheetId="2">#REF!</definedName>
    <definedName name="тариф" localSheetId="0">#REF!</definedName>
    <definedName name="тариф">#REF!</definedName>
    <definedName name="ТБОнасВК" localSheetId="1">#REF!</definedName>
    <definedName name="ТБОнасВК" localSheetId="2">#REF!</definedName>
    <definedName name="ТБОнасВК" localSheetId="0">#REF!</definedName>
    <definedName name="ТБОнасВК">#REF!</definedName>
    <definedName name="Э" localSheetId="1">#REF!</definedName>
    <definedName name="Э" localSheetId="2">#REF!</definedName>
    <definedName name="Э" localSheetId="0">#REF!</definedName>
    <definedName name="Э">#REF!</definedName>
  </definedNames>
  <calcPr calcId="145621"/>
</workbook>
</file>

<file path=xl/calcChain.xml><?xml version="1.0" encoding="utf-8"?>
<calcChain xmlns="http://schemas.openxmlformats.org/spreadsheetml/2006/main">
  <c r="E38" i="4" l="1"/>
  <c r="D38" i="4"/>
  <c r="E36" i="4"/>
  <c r="D36" i="4"/>
  <c r="E35" i="4"/>
  <c r="D35" i="4"/>
  <c r="E34" i="4"/>
  <c r="D34" i="4"/>
  <c r="E33" i="4"/>
  <c r="D33" i="4"/>
  <c r="E32" i="4"/>
  <c r="D32" i="4"/>
  <c r="E30" i="4"/>
  <c r="D30" i="4"/>
  <c r="D37" i="4" s="1"/>
  <c r="E37" i="4" s="1"/>
  <c r="E29" i="4"/>
  <c r="E61" i="6"/>
  <c r="D60" i="6"/>
  <c r="D59" i="6"/>
  <c r="D57" i="6"/>
  <c r="D56" i="6"/>
  <c r="E52" i="6"/>
  <c r="E54" i="6" s="1"/>
  <c r="E51" i="6"/>
  <c r="D51" i="6"/>
  <c r="E50" i="6"/>
  <c r="F50" i="6" s="1"/>
  <c r="F49" i="6"/>
  <c r="E44" i="6"/>
  <c r="I20" i="6"/>
  <c r="E17" i="6"/>
  <c r="E18" i="6" s="1"/>
  <c r="F18" i="6" s="1"/>
  <c r="E12" i="6"/>
  <c r="D18" i="4"/>
  <c r="E18" i="4" s="1"/>
  <c r="D16" i="4"/>
  <c r="E16" i="4" s="1"/>
  <c r="D15" i="4"/>
  <c r="E15" i="4" s="1"/>
  <c r="D14" i="4"/>
  <c r="E14" i="4" s="1"/>
  <c r="D13" i="4"/>
  <c r="E13" i="4" s="1"/>
  <c r="D12" i="4"/>
  <c r="E12" i="4" s="1"/>
  <c r="D10" i="4"/>
  <c r="D17" i="4" s="1"/>
  <c r="E17" i="4" s="1"/>
  <c r="E9" i="4"/>
  <c r="F9" i="6" l="1"/>
  <c r="F12" i="6"/>
  <c r="F44" i="6"/>
  <c r="F41" i="6"/>
  <c r="E15" i="6"/>
  <c r="F14" i="6"/>
  <c r="E47" i="6"/>
  <c r="F46" i="6"/>
  <c r="F54" i="6"/>
  <c r="E55" i="6"/>
  <c r="E19" i="6"/>
  <c r="K20" i="6" s="1"/>
  <c r="E29" i="6"/>
  <c r="F10" i="6"/>
  <c r="F42" i="6"/>
  <c r="F45" i="6"/>
  <c r="F51" i="6"/>
  <c r="F52" i="6"/>
  <c r="E20" i="6"/>
  <c r="E53" i="6"/>
  <c r="F53" i="6" s="1"/>
  <c r="F13" i="6"/>
  <c r="F17" i="6"/>
  <c r="F7" i="6"/>
  <c r="F11" i="6"/>
  <c r="F39" i="6"/>
  <c r="F43" i="6"/>
  <c r="F8" i="6"/>
  <c r="F40" i="6"/>
  <c r="E10" i="4"/>
  <c r="K19" i="6" l="1"/>
  <c r="I19" i="6"/>
  <c r="F19" i="6"/>
  <c r="E22" i="6"/>
  <c r="F20" i="6"/>
  <c r="E21" i="6"/>
  <c r="F21" i="6" s="1"/>
  <c r="E56" i="6"/>
  <c r="E57" i="6"/>
  <c r="F57" i="6" s="1"/>
  <c r="F55" i="6"/>
  <c r="F22" i="6" l="1"/>
  <c r="E23" i="6"/>
  <c r="E58" i="6"/>
  <c r="F56" i="6"/>
  <c r="E59" i="6" l="1"/>
  <c r="F59" i="6" s="1"/>
  <c r="E60" i="6"/>
  <c r="F60" i="6" s="1"/>
  <c r="F58" i="6"/>
  <c r="E24" i="6"/>
  <c r="F23" i="6"/>
  <c r="E25" i="6"/>
  <c r="F25" i="6" s="1"/>
  <c r="F24" i="6" l="1"/>
  <c r="E26" i="6"/>
  <c r="F26" i="6" l="1"/>
  <c r="E28" i="6"/>
  <c r="F28" i="6" s="1"/>
  <c r="E27" i="6"/>
  <c r="F27" i="6" s="1"/>
</calcChain>
</file>

<file path=xl/sharedStrings.xml><?xml version="1.0" encoding="utf-8"?>
<sst xmlns="http://schemas.openxmlformats.org/spreadsheetml/2006/main" count="194" uniqueCount="66">
  <si>
    <t>Наименование услуг</t>
  </si>
  <si>
    <t>Норматив потребления в месяц</t>
  </si>
  <si>
    <t>Цена/тариф на услуги с учетом НДС руб.коп.</t>
  </si>
  <si>
    <t>Размер платы за услуги с учетом НДС руб.коп.</t>
  </si>
  <si>
    <t>единица потребления</t>
  </si>
  <si>
    <t>количество</t>
  </si>
  <si>
    <t>гр.5=гр.3 х гр.4</t>
  </si>
  <si>
    <t xml:space="preserve">                   Коммунальные услуги</t>
  </si>
  <si>
    <t>1.Холодное водоснабжение</t>
  </si>
  <si>
    <t>1.1.Полив земельного участка (с июня по август)</t>
  </si>
  <si>
    <t>м3 в месяц на 1м2 поливного участка</t>
  </si>
  <si>
    <t>1.2.Полив стационарных теплиц</t>
  </si>
  <si>
    <t>м3 на м2 площади теплиц в месяц</t>
  </si>
  <si>
    <t>1.3.Водоснабжение и приготовление пищи для соответствующего сельскохозяйственного животного:</t>
  </si>
  <si>
    <t>Коровы, лошади</t>
  </si>
  <si>
    <t xml:space="preserve">м3 в месяц на 1 голову животного </t>
  </si>
  <si>
    <t>Свиньи</t>
  </si>
  <si>
    <t>Овцы, козы</t>
  </si>
  <si>
    <t>Птица и другие мелкие животные</t>
  </si>
  <si>
    <t>1.4.Бани, сауны частного сектора из расчета одной помывки в неделю</t>
  </si>
  <si>
    <t xml:space="preserve">м3 в месяц на 1 человека </t>
  </si>
  <si>
    <t>1.5.Ручная (шланговая) мойка легковых автомобилей</t>
  </si>
  <si>
    <t xml:space="preserve">м3 в месяц на 1 автомобиль </t>
  </si>
  <si>
    <t>1.6.Водоснабжение закрытых бассейнов</t>
  </si>
  <si>
    <t>м3 на 1 м3 объема бассейна</t>
  </si>
  <si>
    <t>Понижающий коэффициент к нормативам</t>
  </si>
  <si>
    <t>Цена / Тариф на услуги с учетом НДС руб.коп.</t>
  </si>
  <si>
    <t>единица измерения</t>
  </si>
  <si>
    <t>гр.6 = гр.3 х гр.4 х гр.5</t>
  </si>
  <si>
    <t xml:space="preserve">               Коммунальные услуги</t>
  </si>
  <si>
    <t xml:space="preserve">1. Холодное водоснабжение  </t>
  </si>
  <si>
    <t>1.1.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</si>
  <si>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r>
      <t>м</t>
    </r>
    <r>
      <rPr>
        <sz val="12"/>
        <color indexed="8"/>
        <rFont val="Times New Roman"/>
        <family val="1"/>
        <charset val="204"/>
      </rPr>
      <t>³ на человека в месяц</t>
    </r>
  </si>
  <si>
    <t>1.2.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душами, с водоотведением в септики</t>
  </si>
  <si>
    <t>1.3.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душами, без ванн, с водоотведением в септики</t>
  </si>
  <si>
    <t>1.4. 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без душа, с водоотведением в септики</t>
  </si>
  <si>
    <t>1.5. Многоквартирные и жилые дома с централизованным холодным водоснабжением, без централизованного водоотведения, без водонагревателей, оборудованные раковинами, мойками, унитазами, ваннами, без душа, с водоотведением в септики</t>
  </si>
  <si>
    <t>1.6. Многоквартирные и жилые дома с централизованным холодным водоснабжением, без централизованного водоотведения, без водонагревателей, оборудованные унитазами, раковинами, мойками, без душа, с водоотведением в септики</t>
  </si>
  <si>
    <t>1.7. Многоквартирные и жилые дома с централизованным холодным водоснабжением, без централизованного водоотведения, оборудованные раковинами, мойками, унитазами, без септиков</t>
  </si>
  <si>
    <t>1.8. в целях содержания общего имущества в многоквартирном доме с централизованным холодным водоснабжением без централизованного водоотведения (этажность 1-5)</t>
  </si>
  <si>
    <r>
      <t>м</t>
    </r>
    <r>
      <rPr>
        <sz val="12"/>
        <color indexed="8"/>
        <rFont val="Times New Roman"/>
        <family val="1"/>
        <charset val="204"/>
      </rPr>
      <t>³ на 1 м2 общей площади помещений, входящих в состав общего имущества в многоквартирном доме, в месяц</t>
    </r>
  </si>
  <si>
    <t>1.9. в жилых домах, оборудованных приборами учета</t>
  </si>
  <si>
    <r>
      <t>м</t>
    </r>
    <r>
      <rPr>
        <sz val="12"/>
        <color indexed="8"/>
        <rFont val="Times New Roman"/>
        <family val="1"/>
        <charset val="204"/>
      </rPr>
      <t>³</t>
    </r>
  </si>
  <si>
    <t>по счетчику</t>
  </si>
  <si>
    <t>2. Отопление</t>
  </si>
  <si>
    <t xml:space="preserve">2.1. в жилых многоквартирных домах со стенами из камня, кирпича 1 этажных постройки до 1999 года включительно </t>
  </si>
  <si>
    <r>
      <t>Гкал на м</t>
    </r>
    <r>
      <rPr>
        <sz val="12"/>
        <color indexed="8"/>
        <rFont val="Times New Roman"/>
        <family val="1"/>
        <charset val="204"/>
      </rPr>
      <t>² общей площади в месяц</t>
    </r>
  </si>
  <si>
    <t xml:space="preserve">2.2. в жилых многоквартирных домах со стенами из панелей, блоков 1 этажных постройки до 1999 года включительно </t>
  </si>
  <si>
    <t xml:space="preserve">2.3. в жилых многоквартирных домах со стенами из дерева, смешанных и других материалов 1 этажных постройки до 1999 года включительно </t>
  </si>
  <si>
    <t xml:space="preserve">2.4. в жилых многоквартирных домах со стенами из камня, кирпича 2 этажных постройки до 1999 года включительно </t>
  </si>
  <si>
    <t xml:space="preserve">2.5. в жилых многоквартирных домах со стенами из панелей, блоков 2 этажных постройки до 1999 года включительно </t>
  </si>
  <si>
    <t xml:space="preserve">2.6. в жилых многоквартирных домах со стенами из дерева, смешанных и других материалов 2 этажных постройки до 1999 года включительно </t>
  </si>
  <si>
    <t>2.7. в жилых многоквартирных домах со стенами из камня, кирпича 1 этажных постройки после 1999 года</t>
  </si>
  <si>
    <t>2.8. в жилых многоквартирных домах со стенами из панелей, блоков 1 этажных постройки после 1999 года</t>
  </si>
  <si>
    <t>2.9. в жилых многоквартирных домах со стенами из дерева, смешанных и других материалов 1 этажных постройки после 1999 года</t>
  </si>
  <si>
    <t>2.10. в жилых многоквартирных домах со стенами из камня, кирпича 2 этажных постройки после 1999 года</t>
  </si>
  <si>
    <t>2.11. в жилых многоквартирных домах со стенами из панелей, блоков 2 этажных постройки после 1999 года</t>
  </si>
  <si>
    <t>2.12. в жилых многоквартирных домах со стенами из дерева, смешанных и других материалов 2 этажных постройки после 1999 года</t>
  </si>
  <si>
    <t>2.13. в жилых домах оборудованных приборами учета</t>
  </si>
  <si>
    <t xml:space="preserve">Гкал </t>
  </si>
  <si>
    <t>-</t>
  </si>
  <si>
    <t>1.1. в жилых домах, оборудованных приборами учета</t>
  </si>
  <si>
    <t>Размер платы граждан за коммунальные услуги на территории сельского поселения Полноват Белоярского района с 01 января 2024 года по 30 июня 2024 года</t>
  </si>
  <si>
    <t>Размер платы граждан за коммунальные услуги на территории сельского поселения Полноват Белоярского района с 01 июля 2024 года по 31 декабря 2024 года</t>
  </si>
  <si>
    <t>Размер платы граждан за коммунальные услуги на территории села Ванзеват Белоярского района  с 01 января 2024 года по 30 июня 2024 года</t>
  </si>
  <si>
    <t>Размер платы граждан за коммунальные услуги на территории села Ванзеват Белоярского района  с 01 июля 2024 года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</si>
</sst>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&quot;-&quot;??&quot;р.&quot;_-;_-@_-"/>
    <numFmt numFmtId="165" formatCode="0.0"/>
    <numFmt numFmtId="166" formatCode="_(* #,##0.00_);_(* \(#,##0.00\);_(* &quot;-&quot;??_);_(@_)"/>
    <numFmt numFmtId="167" formatCode="_-* #,##0.00_р_._-;\-* #,##0.00_р_._-;_-* &quot;-&quot;??_р_._-;_-@_-"/>
    <numFmt numFmtId="168" formatCode="0.0000"/>
    <numFmt numFmtId="169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1" fillId="0" borderId="0" applyNumberFormat="0" applyFont="0" applyFill="0" applyBorder="0" applyAlignment="0" applyProtection="0">
      <alignment vertical="top"/>
    </xf>
    <xf numFmtId="0" fontId="10" fillId="0" borderId="0"/>
    <xf numFmtId="0" fontId="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" fillId="0" borderId="0"/>
    <xf numFmtId="0" fontId="11" fillId="0" borderId="0" applyNumberFormat="0" applyFont="0" applyFill="0" applyBorder="0" applyAlignment="0" applyProtection="0">
      <alignment vertical="top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ill="1"/>
    <xf numFmtId="0" fontId="7" fillId="0" borderId="0" xfId="1" applyFont="1" applyFill="1" applyAlignment="1">
      <alignment wrapText="1"/>
    </xf>
    <xf numFmtId="0" fontId="7" fillId="0" borderId="9" xfId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/>
    </xf>
    <xf numFmtId="0" fontId="8" fillId="0" borderId="9" xfId="1" applyFont="1" applyFill="1" applyBorder="1" applyAlignment="1">
      <alignment vertical="center"/>
    </xf>
    <xf numFmtId="2" fontId="7" fillId="0" borderId="12" xfId="1" applyNumberFormat="1" applyFont="1" applyFill="1" applyBorder="1" applyAlignment="1">
      <alignment horizontal="center"/>
    </xf>
    <xf numFmtId="0" fontId="7" fillId="0" borderId="10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center" wrapText="1"/>
    </xf>
    <xf numFmtId="0" fontId="7" fillId="0" borderId="9" xfId="1" applyFont="1" applyFill="1" applyBorder="1" applyAlignment="1">
      <alignment vertical="center" wrapText="1"/>
    </xf>
    <xf numFmtId="2" fontId="7" fillId="0" borderId="9" xfId="1" applyNumberFormat="1" applyFont="1" applyFill="1" applyBorder="1" applyAlignment="1">
      <alignment horizontal="center" vertical="center"/>
    </xf>
    <xf numFmtId="0" fontId="7" fillId="0" borderId="0" xfId="1" applyFont="1" applyFill="1"/>
    <xf numFmtId="0" fontId="8" fillId="0" borderId="0" xfId="1" applyFont="1" applyFill="1"/>
    <xf numFmtId="0" fontId="5" fillId="0" borderId="0" xfId="1" applyFont="1" applyAlignment="1">
      <alignment wrapText="1"/>
    </xf>
    <xf numFmtId="0" fontId="3" fillId="0" borderId="0" xfId="1"/>
    <xf numFmtId="0" fontId="12" fillId="0" borderId="0" xfId="1" applyFont="1" applyFill="1"/>
    <xf numFmtId="2" fontId="12" fillId="0" borderId="0" xfId="1" applyNumberFormat="1" applyFont="1" applyFill="1"/>
    <xf numFmtId="2" fontId="13" fillId="0" borderId="0" xfId="1" applyNumberFormat="1" applyFont="1" applyFill="1"/>
    <xf numFmtId="0" fontId="13" fillId="0" borderId="0" xfId="1" applyFont="1" applyFill="1"/>
    <xf numFmtId="0" fontId="13" fillId="0" borderId="9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2" fontId="12" fillId="0" borderId="0" xfId="1" applyNumberFormat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2" fillId="0" borderId="9" xfId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9" xfId="1" applyFont="1" applyFill="1" applyBorder="1"/>
    <xf numFmtId="2" fontId="12" fillId="0" borderId="9" xfId="1" applyNumberFormat="1" applyFont="1" applyFill="1" applyBorder="1" applyAlignment="1">
      <alignment horizontal="center" vertical="center" wrapText="1"/>
    </xf>
    <xf numFmtId="2" fontId="12" fillId="0" borderId="0" xfId="1" applyNumberFormat="1" applyFont="1" applyFill="1" applyBorder="1"/>
    <xf numFmtId="0" fontId="12" fillId="0" borderId="9" xfId="1" applyFont="1" applyFill="1" applyBorder="1" applyAlignment="1">
      <alignment horizontal="center" vertical="center"/>
    </xf>
    <xf numFmtId="168" fontId="12" fillId="0" borderId="9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2" fontId="12" fillId="0" borderId="9" xfId="1" applyNumberFormat="1" applyFont="1" applyFill="1" applyBorder="1" applyAlignment="1">
      <alignment horizontal="center" vertical="center"/>
    </xf>
    <xf numFmtId="169" fontId="12" fillId="0" borderId="9" xfId="1" applyNumberFormat="1" applyFont="1" applyFill="1" applyBorder="1" applyAlignment="1">
      <alignment horizontal="center" vertical="center"/>
    </xf>
    <xf numFmtId="0" fontId="4" fillId="0" borderId="0" xfId="1" applyFont="1" applyFill="1"/>
    <xf numFmtId="2" fontId="4" fillId="0" borderId="0" xfId="1" applyNumberFormat="1" applyFont="1" applyFill="1"/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 wrapText="1"/>
    </xf>
    <xf numFmtId="2" fontId="12" fillId="0" borderId="0" xfId="1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2" fontId="8" fillId="0" borderId="9" xfId="1" applyNumberFormat="1" applyFont="1" applyFill="1" applyBorder="1" applyAlignment="1">
      <alignment vertical="center"/>
    </xf>
    <xf numFmtId="0" fontId="7" fillId="0" borderId="0" xfId="1" applyFont="1"/>
    <xf numFmtId="0" fontId="6" fillId="0" borderId="10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6" fillId="0" borderId="10" xfId="1" applyFont="1" applyFill="1" applyBorder="1" applyAlignment="1"/>
    <xf numFmtId="0" fontId="8" fillId="0" borderId="11" xfId="1" applyFont="1" applyFill="1" applyBorder="1" applyAlignment="1"/>
    <xf numFmtId="0" fontId="8" fillId="0" borderId="12" xfId="1" applyFont="1" applyFill="1" applyBorder="1" applyAlignment="1"/>
    <xf numFmtId="0" fontId="4" fillId="0" borderId="0" xfId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</cellXfs>
  <cellStyles count="41">
    <cellStyle name="Гиперссылка 2" xfId="2"/>
    <cellStyle name="Денежный 2" xfId="3"/>
    <cellStyle name="Обычный" xfId="0" builtinId="0"/>
    <cellStyle name="Обычный 10" xfId="4"/>
    <cellStyle name="Обычный 10 2" xfId="5"/>
    <cellStyle name="Обычный 11" xfId="6"/>
    <cellStyle name="Обычный 2" xfId="1"/>
    <cellStyle name="Обычный 2 2" xfId="7"/>
    <cellStyle name="Обычный 2 2 2" xfId="8"/>
    <cellStyle name="Обычный 2 2 2 2" xfId="9"/>
    <cellStyle name="Обычный 2 3" xfId="10"/>
    <cellStyle name="Обычный 2 3 2" xfId="11"/>
    <cellStyle name="Обычный 2 3 3" xfId="12"/>
    <cellStyle name="Обычный 2 4" xfId="13"/>
    <cellStyle name="Обычный 2 5" xfId="14"/>
    <cellStyle name="Обычный 3" xfId="15"/>
    <cellStyle name="Обычный 3 2" xfId="16"/>
    <cellStyle name="Обычный 3 3" xfId="17"/>
    <cellStyle name="Обычный 3 4" xfId="18"/>
    <cellStyle name="Обычный 4" xfId="19"/>
    <cellStyle name="Обычный 4 2" xfId="20"/>
    <cellStyle name="Обычный 5" xfId="21"/>
    <cellStyle name="Обычный 5 2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2 2" xfId="28"/>
    <cellStyle name="Процентный 2 2 2" xfId="29"/>
    <cellStyle name="Процентный 2 3" xfId="30"/>
    <cellStyle name="Процентный 3" xfId="31"/>
    <cellStyle name="Процентный 3 2" xfId="32"/>
    <cellStyle name="Процентный 4" xfId="33"/>
    <cellStyle name="Процентный 5" xfId="34"/>
    <cellStyle name="Процентный 6" xfId="35"/>
    <cellStyle name="Финансовый 2" xfId="36"/>
    <cellStyle name="Финансовый 2 2" xfId="37"/>
    <cellStyle name="Финансовый 3" xfId="38"/>
    <cellStyle name="Финансовый 3 2" xfId="39"/>
    <cellStyle name="Финансовый 4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view="pageBreakPreview" zoomScaleSheetLayoutView="100" workbookViewId="0">
      <selection activeCell="A2" sqref="A2:A3"/>
    </sheetView>
  </sheetViews>
  <sheetFormatPr defaultColWidth="9.140625" defaultRowHeight="15.75" x14ac:dyDescent="0.25"/>
  <cols>
    <col min="1" max="1" width="35.85546875" style="23" customWidth="1"/>
    <col min="2" max="2" width="13.28515625" style="23" customWidth="1"/>
    <col min="3" max="3" width="11.85546875" style="23" customWidth="1"/>
    <col min="4" max="4" width="13" style="23" customWidth="1"/>
    <col min="5" max="5" width="12.28515625" style="23" customWidth="1"/>
    <col min="6" max="6" width="11.7109375" style="23" customWidth="1"/>
    <col min="7" max="7" width="12.85546875" style="24" customWidth="1"/>
    <col min="8" max="16384" width="9.140625" style="23"/>
  </cols>
  <sheetData>
    <row r="1" spans="1:7" s="22" customFormat="1" ht="46.15" customHeight="1" x14ac:dyDescent="0.2">
      <c r="A1" s="84" t="s">
        <v>62</v>
      </c>
      <c r="B1" s="84"/>
      <c r="C1" s="84"/>
      <c r="D1" s="84"/>
      <c r="E1" s="84"/>
      <c r="F1" s="84"/>
    </row>
    <row r="2" spans="1:7" s="26" customFormat="1" ht="39.75" customHeight="1" x14ac:dyDescent="0.2">
      <c r="A2" s="80" t="s">
        <v>0</v>
      </c>
      <c r="B2" s="82" t="s">
        <v>1</v>
      </c>
      <c r="C2" s="83"/>
      <c r="D2" s="80" t="s">
        <v>25</v>
      </c>
      <c r="E2" s="80" t="s">
        <v>26</v>
      </c>
      <c r="F2" s="80" t="s">
        <v>3</v>
      </c>
      <c r="G2" s="25"/>
    </row>
    <row r="3" spans="1:7" s="26" customFormat="1" ht="27.6" customHeight="1" x14ac:dyDescent="0.2">
      <c r="A3" s="81"/>
      <c r="B3" s="27" t="s">
        <v>27</v>
      </c>
      <c r="C3" s="27" t="s">
        <v>5</v>
      </c>
      <c r="D3" s="81"/>
      <c r="E3" s="81"/>
      <c r="F3" s="81"/>
      <c r="G3" s="25"/>
    </row>
    <row r="4" spans="1:7" s="26" customFormat="1" ht="25.5" x14ac:dyDescent="0.2">
      <c r="A4" s="27">
        <v>1</v>
      </c>
      <c r="B4" s="27">
        <v>2</v>
      </c>
      <c r="C4" s="27">
        <v>3</v>
      </c>
      <c r="D4" s="28">
        <v>4</v>
      </c>
      <c r="E4" s="27">
        <v>5</v>
      </c>
      <c r="F4" s="27" t="s">
        <v>28</v>
      </c>
      <c r="G4" s="25"/>
    </row>
    <row r="5" spans="1:7" x14ac:dyDescent="0.25">
      <c r="A5" s="68" t="s">
        <v>29</v>
      </c>
      <c r="B5" s="69"/>
      <c r="C5" s="69"/>
      <c r="D5" s="69"/>
      <c r="E5" s="69"/>
      <c r="F5" s="70"/>
    </row>
    <row r="6" spans="1:7" s="30" customFormat="1" ht="19.899999999999999" customHeight="1" x14ac:dyDescent="0.25">
      <c r="A6" s="68" t="s">
        <v>30</v>
      </c>
      <c r="B6" s="69"/>
      <c r="C6" s="69"/>
      <c r="D6" s="69"/>
      <c r="E6" s="69"/>
      <c r="F6" s="70"/>
      <c r="G6" s="29"/>
    </row>
    <row r="7" spans="1:7" ht="138.6" customHeight="1" x14ac:dyDescent="0.25">
      <c r="A7" s="31" t="s">
        <v>31</v>
      </c>
      <c r="B7" s="71" t="s">
        <v>32</v>
      </c>
      <c r="C7" s="32">
        <v>5.3479999999999999</v>
      </c>
      <c r="D7" s="33"/>
      <c r="E7" s="74">
        <v>103.28</v>
      </c>
      <c r="F7" s="34">
        <f>ROUND(C7*E7,2)</f>
        <v>552.34</v>
      </c>
      <c r="G7" s="29"/>
    </row>
    <row r="8" spans="1:7" ht="157.9" customHeight="1" x14ac:dyDescent="0.25">
      <c r="A8" s="31" t="s">
        <v>33</v>
      </c>
      <c r="B8" s="72"/>
      <c r="C8" s="32">
        <v>4.3849999999999998</v>
      </c>
      <c r="D8" s="33"/>
      <c r="E8" s="75"/>
      <c r="F8" s="34">
        <f>ROUND(C8*E7,2)</f>
        <v>452.88</v>
      </c>
      <c r="G8" s="29"/>
    </row>
    <row r="9" spans="1:7" ht="129" customHeight="1" x14ac:dyDescent="0.25">
      <c r="A9" s="31" t="s">
        <v>34</v>
      </c>
      <c r="B9" s="72"/>
      <c r="C9" s="32">
        <v>4.7080000000000002</v>
      </c>
      <c r="D9" s="33"/>
      <c r="E9" s="75"/>
      <c r="F9" s="34">
        <f>ROUND(C9*E7,2)</f>
        <v>486.24</v>
      </c>
      <c r="G9" s="29"/>
    </row>
    <row r="10" spans="1:7" ht="128.44999999999999" customHeight="1" x14ac:dyDescent="0.25">
      <c r="A10" s="31" t="s">
        <v>35</v>
      </c>
      <c r="B10" s="72"/>
      <c r="C10" s="32">
        <v>3.7930000000000001</v>
      </c>
      <c r="D10" s="33"/>
      <c r="E10" s="75"/>
      <c r="F10" s="34">
        <f>ROUND(C10*E7,2)</f>
        <v>391.74</v>
      </c>
      <c r="G10" s="35"/>
    </row>
    <row r="11" spans="1:7" ht="141.75" x14ac:dyDescent="0.25">
      <c r="A11" s="31" t="s">
        <v>36</v>
      </c>
      <c r="B11" s="73"/>
      <c r="C11" s="32">
        <v>3.4140000000000001</v>
      </c>
      <c r="D11" s="33"/>
      <c r="E11" s="76"/>
      <c r="F11" s="34">
        <f>ROUND(C11*E7,2)</f>
        <v>352.6</v>
      </c>
      <c r="G11" s="35"/>
    </row>
    <row r="12" spans="1:7" ht="128.44999999999999" customHeight="1" x14ac:dyDescent="0.25">
      <c r="A12" s="31" t="s">
        <v>37</v>
      </c>
      <c r="B12" s="48"/>
      <c r="C12" s="32">
        <v>3.1779999999999999</v>
      </c>
      <c r="D12" s="36"/>
      <c r="E12" s="74">
        <f>E7</f>
        <v>103.28</v>
      </c>
      <c r="F12" s="34">
        <f>ROUND(C12*E7,2)</f>
        <v>328.22</v>
      </c>
      <c r="G12" s="35"/>
    </row>
    <row r="13" spans="1:7" ht="110.25" x14ac:dyDescent="0.25">
      <c r="A13" s="31" t="s">
        <v>38</v>
      </c>
      <c r="B13" s="48"/>
      <c r="C13" s="32">
        <v>1.641</v>
      </c>
      <c r="D13" s="36"/>
      <c r="E13" s="75"/>
      <c r="F13" s="34">
        <f>ROUND(C13*E7,2)</f>
        <v>169.48</v>
      </c>
      <c r="G13" s="35"/>
    </row>
    <row r="14" spans="1:7" ht="173.25" x14ac:dyDescent="0.25">
      <c r="A14" s="31" t="s">
        <v>39</v>
      </c>
      <c r="B14" s="32" t="s">
        <v>40</v>
      </c>
      <c r="C14" s="37">
        <v>1.9E-2</v>
      </c>
      <c r="D14" s="33"/>
      <c r="E14" s="75"/>
      <c r="F14" s="34">
        <f>ROUND(C14*E12,2)</f>
        <v>1.96</v>
      </c>
      <c r="G14" s="35"/>
    </row>
    <row r="15" spans="1:7" ht="45.6" customHeight="1" x14ac:dyDescent="0.25">
      <c r="A15" s="31" t="s">
        <v>41</v>
      </c>
      <c r="B15" s="32" t="s">
        <v>42</v>
      </c>
      <c r="C15" s="32" t="s">
        <v>43</v>
      </c>
      <c r="D15" s="33"/>
      <c r="E15" s="38">
        <f>E12</f>
        <v>103.28</v>
      </c>
      <c r="F15" s="34"/>
      <c r="G15" s="35"/>
    </row>
    <row r="16" spans="1:7" x14ac:dyDescent="0.25">
      <c r="A16" s="77" t="s">
        <v>44</v>
      </c>
      <c r="B16" s="78"/>
      <c r="C16" s="78"/>
      <c r="D16" s="78"/>
      <c r="E16" s="78"/>
      <c r="F16" s="79"/>
    </row>
    <row r="17" spans="1:11" ht="63" x14ac:dyDescent="0.25">
      <c r="A17" s="31" t="s">
        <v>45</v>
      </c>
      <c r="B17" s="32" t="s">
        <v>46</v>
      </c>
      <c r="C17" s="37">
        <v>5.45E-2</v>
      </c>
      <c r="D17" s="39">
        <v>1</v>
      </c>
      <c r="E17" s="38">
        <f>ROUND(3255.77,2)</f>
        <v>3255.77</v>
      </c>
      <c r="F17" s="34">
        <f t="shared" ref="F17:F28" si="0">ROUND(C17*E17*D17,2)</f>
        <v>177.44</v>
      </c>
      <c r="G17" s="35"/>
    </row>
    <row r="18" spans="1:11" ht="63" x14ac:dyDescent="0.25">
      <c r="A18" s="31" t="s">
        <v>47</v>
      </c>
      <c r="B18" s="32" t="s">
        <v>46</v>
      </c>
      <c r="C18" s="32">
        <v>5.4600000000000003E-2</v>
      </c>
      <c r="D18" s="39">
        <v>1</v>
      </c>
      <c r="E18" s="38">
        <f>E17</f>
        <v>3255.77</v>
      </c>
      <c r="F18" s="34">
        <f t="shared" si="0"/>
        <v>177.77</v>
      </c>
    </row>
    <row r="19" spans="1:11" ht="78.75" x14ac:dyDescent="0.25">
      <c r="A19" s="31" t="s">
        <v>48</v>
      </c>
      <c r="B19" s="32" t="s">
        <v>46</v>
      </c>
      <c r="C19" s="32">
        <v>5.4600000000000003E-2</v>
      </c>
      <c r="D19" s="36">
        <v>0.76919999999999999</v>
      </c>
      <c r="E19" s="38">
        <f>E17</f>
        <v>3255.77</v>
      </c>
      <c r="F19" s="34">
        <f t="shared" si="0"/>
        <v>136.74</v>
      </c>
      <c r="I19" s="23">
        <f>E19*0.042</f>
        <v>136.74234000000001</v>
      </c>
      <c r="K19" s="23">
        <f>C19*D19*E19</f>
        <v>136.73687030639999</v>
      </c>
    </row>
    <row r="20" spans="1:11" ht="63" x14ac:dyDescent="0.25">
      <c r="A20" s="31" t="s">
        <v>49</v>
      </c>
      <c r="B20" s="32" t="s">
        <v>46</v>
      </c>
      <c r="C20" s="37">
        <v>5.2999999999999999E-2</v>
      </c>
      <c r="D20" s="39">
        <v>1</v>
      </c>
      <c r="E20" s="38">
        <f>E17</f>
        <v>3255.77</v>
      </c>
      <c r="F20" s="34">
        <f t="shared" si="0"/>
        <v>172.56</v>
      </c>
      <c r="G20" s="35"/>
      <c r="I20" s="23">
        <f>C19*0.769</f>
        <v>4.1987400000000001E-2</v>
      </c>
      <c r="K20" s="23">
        <f>I20*E19</f>
        <v>136.70131729799999</v>
      </c>
    </row>
    <row r="21" spans="1:11" ht="63" x14ac:dyDescent="0.25">
      <c r="A21" s="31" t="s">
        <v>50</v>
      </c>
      <c r="B21" s="32" t="s">
        <v>46</v>
      </c>
      <c r="C21" s="32">
        <v>5.3199999999999997E-2</v>
      </c>
      <c r="D21" s="39">
        <v>1</v>
      </c>
      <c r="E21" s="38">
        <f>E20</f>
        <v>3255.77</v>
      </c>
      <c r="F21" s="34">
        <f t="shared" si="0"/>
        <v>173.21</v>
      </c>
    </row>
    <row r="22" spans="1:11" ht="78.75" x14ac:dyDescent="0.25">
      <c r="A22" s="31" t="s">
        <v>51</v>
      </c>
      <c r="B22" s="32" t="s">
        <v>46</v>
      </c>
      <c r="C22" s="32">
        <v>5.3199999999999997E-2</v>
      </c>
      <c r="D22" s="39">
        <v>1</v>
      </c>
      <c r="E22" s="38">
        <f>E20</f>
        <v>3255.77</v>
      </c>
      <c r="F22" s="34">
        <f t="shared" si="0"/>
        <v>173.21</v>
      </c>
    </row>
    <row r="23" spans="1:11" ht="63" x14ac:dyDescent="0.25">
      <c r="A23" s="31" t="s">
        <v>52</v>
      </c>
      <c r="B23" s="32" t="s">
        <v>46</v>
      </c>
      <c r="C23" s="37">
        <v>2.5999999999999999E-2</v>
      </c>
      <c r="D23" s="39">
        <v>1</v>
      </c>
      <c r="E23" s="38">
        <f>E22</f>
        <v>3255.77</v>
      </c>
      <c r="F23" s="34">
        <f t="shared" si="0"/>
        <v>84.65</v>
      </c>
      <c r="G23" s="35"/>
    </row>
    <row r="24" spans="1:11" ht="63" x14ac:dyDescent="0.25">
      <c r="A24" s="31" t="s">
        <v>53</v>
      </c>
      <c r="B24" s="32" t="s">
        <v>46</v>
      </c>
      <c r="C24" s="32">
        <v>2.7300000000000001E-2</v>
      </c>
      <c r="D24" s="40">
        <v>0.91200000000000003</v>
      </c>
      <c r="E24" s="38">
        <f>E23</f>
        <v>3255.77</v>
      </c>
      <c r="F24" s="34">
        <f t="shared" si="0"/>
        <v>81.06</v>
      </c>
    </row>
    <row r="25" spans="1:11" ht="78.75" x14ac:dyDescent="0.25">
      <c r="A25" s="31" t="s">
        <v>54</v>
      </c>
      <c r="B25" s="32" t="s">
        <v>46</v>
      </c>
      <c r="C25" s="32">
        <v>2.86E-2</v>
      </c>
      <c r="D25" s="36">
        <v>0.87060000000000004</v>
      </c>
      <c r="E25" s="38">
        <f>E23</f>
        <v>3255.77</v>
      </c>
      <c r="F25" s="34">
        <f t="shared" si="0"/>
        <v>81.069999999999993</v>
      </c>
    </row>
    <row r="26" spans="1:11" ht="63" x14ac:dyDescent="0.25">
      <c r="A26" s="31" t="s">
        <v>55</v>
      </c>
      <c r="B26" s="32" t="s">
        <v>46</v>
      </c>
      <c r="C26" s="37">
        <v>2.5899999999999999E-2</v>
      </c>
      <c r="D26" s="39">
        <v>1</v>
      </c>
      <c r="E26" s="38">
        <f>E24</f>
        <v>3255.77</v>
      </c>
      <c r="F26" s="34">
        <f t="shared" si="0"/>
        <v>84.32</v>
      </c>
      <c r="G26" s="35"/>
    </row>
    <row r="27" spans="1:11" ht="63" x14ac:dyDescent="0.25">
      <c r="A27" s="31" t="s">
        <v>56</v>
      </c>
      <c r="B27" s="32" t="s">
        <v>46</v>
      </c>
      <c r="C27" s="32">
        <v>2.7199999999999998E-2</v>
      </c>
      <c r="D27" s="36">
        <v>0.77939999999999998</v>
      </c>
      <c r="E27" s="38">
        <f>E26</f>
        <v>3255.77</v>
      </c>
      <c r="F27" s="34">
        <f t="shared" si="0"/>
        <v>69.02</v>
      </c>
    </row>
    <row r="28" spans="1:11" ht="78.75" x14ac:dyDescent="0.25">
      <c r="A28" s="31" t="s">
        <v>57</v>
      </c>
      <c r="B28" s="32" t="s">
        <v>46</v>
      </c>
      <c r="C28" s="32">
        <v>2.86E-2</v>
      </c>
      <c r="D28" s="36">
        <v>0.74129999999999996</v>
      </c>
      <c r="E28" s="38">
        <f>E26</f>
        <v>3255.77</v>
      </c>
      <c r="F28" s="34">
        <f t="shared" si="0"/>
        <v>69.03</v>
      </c>
    </row>
    <row r="29" spans="1:11" ht="36" customHeight="1" x14ac:dyDescent="0.25">
      <c r="A29" s="31" t="s">
        <v>58</v>
      </c>
      <c r="B29" s="32" t="s">
        <v>59</v>
      </c>
      <c r="C29" s="32" t="s">
        <v>43</v>
      </c>
      <c r="D29" s="36" t="s">
        <v>60</v>
      </c>
      <c r="E29" s="38">
        <f>E17</f>
        <v>3255.77</v>
      </c>
      <c r="F29" s="34"/>
    </row>
    <row r="30" spans="1:11" x14ac:dyDescent="0.25">
      <c r="A30" s="41"/>
      <c r="B30" s="41"/>
      <c r="C30" s="41"/>
      <c r="E30" s="41"/>
      <c r="F30" s="41"/>
      <c r="G30" s="42"/>
    </row>
    <row r="32" spans="1:11" x14ac:dyDescent="0.25">
      <c r="A32" s="19"/>
    </row>
    <row r="33" spans="1:7" s="22" customFormat="1" ht="46.15" customHeight="1" x14ac:dyDescent="0.2">
      <c r="A33" s="84" t="s">
        <v>63</v>
      </c>
      <c r="B33" s="84"/>
      <c r="C33" s="84"/>
      <c r="D33" s="84"/>
      <c r="E33" s="84"/>
      <c r="F33" s="84"/>
    </row>
    <row r="34" spans="1:7" s="26" customFormat="1" ht="39.75" customHeight="1" x14ac:dyDescent="0.2">
      <c r="A34" s="80" t="s">
        <v>0</v>
      </c>
      <c r="B34" s="82" t="s">
        <v>1</v>
      </c>
      <c r="C34" s="83"/>
      <c r="D34" s="80" t="s">
        <v>25</v>
      </c>
      <c r="E34" s="80" t="s">
        <v>26</v>
      </c>
      <c r="F34" s="80" t="s">
        <v>3</v>
      </c>
      <c r="G34" s="25"/>
    </row>
    <row r="35" spans="1:7" s="26" customFormat="1" ht="27.6" customHeight="1" x14ac:dyDescent="0.2">
      <c r="A35" s="81"/>
      <c r="B35" s="27" t="s">
        <v>27</v>
      </c>
      <c r="C35" s="27" t="s">
        <v>5</v>
      </c>
      <c r="D35" s="81"/>
      <c r="E35" s="81"/>
      <c r="F35" s="81"/>
      <c r="G35" s="25"/>
    </row>
    <row r="36" spans="1:7" s="26" customFormat="1" ht="25.5" x14ac:dyDescent="0.2">
      <c r="A36" s="27">
        <v>1</v>
      </c>
      <c r="B36" s="27">
        <v>2</v>
      </c>
      <c r="C36" s="27">
        <v>3</v>
      </c>
      <c r="D36" s="28">
        <v>4</v>
      </c>
      <c r="E36" s="27">
        <v>5</v>
      </c>
      <c r="F36" s="27" t="s">
        <v>28</v>
      </c>
      <c r="G36" s="25"/>
    </row>
    <row r="37" spans="1:7" x14ac:dyDescent="0.25">
      <c r="A37" s="68" t="s">
        <v>29</v>
      </c>
      <c r="B37" s="69"/>
      <c r="C37" s="69"/>
      <c r="D37" s="69"/>
      <c r="E37" s="69"/>
      <c r="F37" s="70"/>
    </row>
    <row r="38" spans="1:7" s="30" customFormat="1" ht="19.899999999999999" customHeight="1" x14ac:dyDescent="0.25">
      <c r="A38" s="68" t="s">
        <v>30</v>
      </c>
      <c r="B38" s="69"/>
      <c r="C38" s="69"/>
      <c r="D38" s="69"/>
      <c r="E38" s="69"/>
      <c r="F38" s="70"/>
      <c r="G38" s="29"/>
    </row>
    <row r="39" spans="1:7" ht="138.6" customHeight="1" x14ac:dyDescent="0.25">
      <c r="A39" s="31" t="s">
        <v>31</v>
      </c>
      <c r="B39" s="71" t="s">
        <v>32</v>
      </c>
      <c r="C39" s="32">
        <v>5.3479999999999999</v>
      </c>
      <c r="D39" s="33"/>
      <c r="E39" s="74">
        <v>113.2</v>
      </c>
      <c r="F39" s="34">
        <f>ROUND(C39*E39,2)</f>
        <v>605.39</v>
      </c>
      <c r="G39" s="29"/>
    </row>
    <row r="40" spans="1:7" ht="157.9" customHeight="1" x14ac:dyDescent="0.25">
      <c r="A40" s="31" t="s">
        <v>33</v>
      </c>
      <c r="B40" s="72"/>
      <c r="C40" s="32">
        <v>4.3849999999999998</v>
      </c>
      <c r="D40" s="33"/>
      <c r="E40" s="75"/>
      <c r="F40" s="34">
        <f>ROUND(C40*E39,2)</f>
        <v>496.38</v>
      </c>
      <c r="G40" s="29"/>
    </row>
    <row r="41" spans="1:7" ht="129" customHeight="1" x14ac:dyDescent="0.25">
      <c r="A41" s="31" t="s">
        <v>34</v>
      </c>
      <c r="B41" s="72"/>
      <c r="C41" s="32">
        <v>4.7080000000000002</v>
      </c>
      <c r="D41" s="33"/>
      <c r="E41" s="75"/>
      <c r="F41" s="34">
        <f>ROUND(C41*E39,2)</f>
        <v>532.95000000000005</v>
      </c>
      <c r="G41" s="29"/>
    </row>
    <row r="42" spans="1:7" ht="128.44999999999999" customHeight="1" x14ac:dyDescent="0.25">
      <c r="A42" s="31" t="s">
        <v>35</v>
      </c>
      <c r="B42" s="72"/>
      <c r="C42" s="32">
        <v>3.7930000000000001</v>
      </c>
      <c r="D42" s="33"/>
      <c r="E42" s="75"/>
      <c r="F42" s="34">
        <f>ROUND(C42*E39,2)</f>
        <v>429.37</v>
      </c>
      <c r="G42" s="35"/>
    </row>
    <row r="43" spans="1:7" ht="141.75" x14ac:dyDescent="0.25">
      <c r="A43" s="31" t="s">
        <v>36</v>
      </c>
      <c r="B43" s="73"/>
      <c r="C43" s="32">
        <v>3.4140000000000001</v>
      </c>
      <c r="D43" s="33"/>
      <c r="E43" s="76"/>
      <c r="F43" s="34">
        <f>ROUND(C43*E39,2)</f>
        <v>386.46</v>
      </c>
      <c r="G43" s="35"/>
    </row>
    <row r="44" spans="1:7" ht="128.44999999999999" customHeight="1" x14ac:dyDescent="0.25">
      <c r="A44" s="31" t="s">
        <v>37</v>
      </c>
      <c r="B44" s="48"/>
      <c r="C44" s="32">
        <v>3.1779999999999999</v>
      </c>
      <c r="D44" s="36"/>
      <c r="E44" s="74">
        <f>E39</f>
        <v>113.2</v>
      </c>
      <c r="F44" s="34">
        <f>ROUND(C44*E39,2)</f>
        <v>359.75</v>
      </c>
      <c r="G44" s="35"/>
    </row>
    <row r="45" spans="1:7" ht="110.25" x14ac:dyDescent="0.25">
      <c r="A45" s="31" t="s">
        <v>38</v>
      </c>
      <c r="B45" s="48"/>
      <c r="C45" s="32">
        <v>1.641</v>
      </c>
      <c r="D45" s="36"/>
      <c r="E45" s="75"/>
      <c r="F45" s="34">
        <f>ROUND(C45*E39,2)</f>
        <v>185.76</v>
      </c>
      <c r="G45" s="35"/>
    </row>
    <row r="46" spans="1:7" ht="173.25" x14ac:dyDescent="0.25">
      <c r="A46" s="31" t="s">
        <v>39</v>
      </c>
      <c r="B46" s="32" t="s">
        <v>40</v>
      </c>
      <c r="C46" s="37">
        <v>1.9E-2</v>
      </c>
      <c r="D46" s="33"/>
      <c r="E46" s="75"/>
      <c r="F46" s="34">
        <f>ROUND(C46*E44,2)</f>
        <v>2.15</v>
      </c>
      <c r="G46" s="35"/>
    </row>
    <row r="47" spans="1:7" ht="45.6" customHeight="1" x14ac:dyDescent="0.25">
      <c r="A47" s="31" t="s">
        <v>41</v>
      </c>
      <c r="B47" s="32" t="s">
        <v>42</v>
      </c>
      <c r="C47" s="32" t="s">
        <v>43</v>
      </c>
      <c r="D47" s="33"/>
      <c r="E47" s="38">
        <f>E44</f>
        <v>113.2</v>
      </c>
      <c r="F47" s="34"/>
      <c r="G47" s="35"/>
    </row>
    <row r="48" spans="1:7" x14ac:dyDescent="0.25">
      <c r="A48" s="77" t="s">
        <v>44</v>
      </c>
      <c r="B48" s="78"/>
      <c r="C48" s="78"/>
      <c r="D48" s="78"/>
      <c r="E48" s="78"/>
      <c r="F48" s="79"/>
    </row>
    <row r="49" spans="1:7" ht="63" x14ac:dyDescent="0.25">
      <c r="A49" s="31" t="s">
        <v>45</v>
      </c>
      <c r="B49" s="32" t="s">
        <v>46</v>
      </c>
      <c r="C49" s="37">
        <v>5.45E-2</v>
      </c>
      <c r="D49" s="39">
        <v>1</v>
      </c>
      <c r="E49" s="38">
        <v>3568.3</v>
      </c>
      <c r="F49" s="34">
        <f t="shared" ref="F49:F60" si="1">ROUND(C49*E49*D49,2)</f>
        <v>194.47</v>
      </c>
      <c r="G49" s="35"/>
    </row>
    <row r="50" spans="1:7" ht="63" x14ac:dyDescent="0.25">
      <c r="A50" s="31" t="s">
        <v>47</v>
      </c>
      <c r="B50" s="32" t="s">
        <v>46</v>
      </c>
      <c r="C50" s="32">
        <v>5.4600000000000003E-2</v>
      </c>
      <c r="D50" s="39">
        <v>1</v>
      </c>
      <c r="E50" s="38">
        <f>E49</f>
        <v>3568.3</v>
      </c>
      <c r="F50" s="34">
        <f t="shared" si="1"/>
        <v>194.83</v>
      </c>
    </row>
    <row r="51" spans="1:7" ht="78.75" x14ac:dyDescent="0.25">
      <c r="A51" s="31" t="s">
        <v>48</v>
      </c>
      <c r="B51" s="32" t="s">
        <v>46</v>
      </c>
      <c r="C51" s="32">
        <v>5.4600000000000003E-2</v>
      </c>
      <c r="D51" s="36">
        <f>D19</f>
        <v>0.76919999999999999</v>
      </c>
      <c r="E51" s="38">
        <f>E49</f>
        <v>3568.3</v>
      </c>
      <c r="F51" s="34">
        <f t="shared" si="1"/>
        <v>149.86000000000001</v>
      </c>
    </row>
    <row r="52" spans="1:7" ht="63" x14ac:dyDescent="0.25">
      <c r="A52" s="31" t="s">
        <v>49</v>
      </c>
      <c r="B52" s="32" t="s">
        <v>46</v>
      </c>
      <c r="C52" s="37">
        <v>5.2999999999999999E-2</v>
      </c>
      <c r="D52" s="39">
        <v>1</v>
      </c>
      <c r="E52" s="38">
        <f>E49</f>
        <v>3568.3</v>
      </c>
      <c r="F52" s="34">
        <f t="shared" si="1"/>
        <v>189.12</v>
      </c>
      <c r="G52" s="35"/>
    </row>
    <row r="53" spans="1:7" ht="63" x14ac:dyDescent="0.25">
      <c r="A53" s="31" t="s">
        <v>50</v>
      </c>
      <c r="B53" s="32" t="s">
        <v>46</v>
      </c>
      <c r="C53" s="32">
        <v>5.3199999999999997E-2</v>
      </c>
      <c r="D53" s="39">
        <v>1</v>
      </c>
      <c r="E53" s="38">
        <f>E52</f>
        <v>3568.3</v>
      </c>
      <c r="F53" s="34">
        <f t="shared" si="1"/>
        <v>189.83</v>
      </c>
    </row>
    <row r="54" spans="1:7" ht="78.75" x14ac:dyDescent="0.25">
      <c r="A54" s="31" t="s">
        <v>51</v>
      </c>
      <c r="B54" s="32" t="s">
        <v>46</v>
      </c>
      <c r="C54" s="32">
        <v>5.3199999999999997E-2</v>
      </c>
      <c r="D54" s="39">
        <v>1</v>
      </c>
      <c r="E54" s="38">
        <f>E52</f>
        <v>3568.3</v>
      </c>
      <c r="F54" s="34">
        <f t="shared" si="1"/>
        <v>189.83</v>
      </c>
    </row>
    <row r="55" spans="1:7" ht="63" x14ac:dyDescent="0.25">
      <c r="A55" s="31" t="s">
        <v>52</v>
      </c>
      <c r="B55" s="32" t="s">
        <v>46</v>
      </c>
      <c r="C55" s="37">
        <v>2.5999999999999999E-2</v>
      </c>
      <c r="D55" s="39">
        <v>1</v>
      </c>
      <c r="E55" s="38">
        <f>E54</f>
        <v>3568.3</v>
      </c>
      <c r="F55" s="34">
        <f t="shared" si="1"/>
        <v>92.78</v>
      </c>
      <c r="G55" s="35"/>
    </row>
    <row r="56" spans="1:7" ht="63" x14ac:dyDescent="0.25">
      <c r="A56" s="31" t="s">
        <v>53</v>
      </c>
      <c r="B56" s="32" t="s">
        <v>46</v>
      </c>
      <c r="C56" s="32">
        <v>2.7300000000000001E-2</v>
      </c>
      <c r="D56" s="40">
        <f>D24</f>
        <v>0.91200000000000003</v>
      </c>
      <c r="E56" s="38">
        <f>E55</f>
        <v>3568.3</v>
      </c>
      <c r="F56" s="34">
        <f t="shared" si="1"/>
        <v>88.84</v>
      </c>
    </row>
    <row r="57" spans="1:7" ht="78.75" x14ac:dyDescent="0.25">
      <c r="A57" s="31" t="s">
        <v>54</v>
      </c>
      <c r="B57" s="32" t="s">
        <v>46</v>
      </c>
      <c r="C57" s="32">
        <v>2.86E-2</v>
      </c>
      <c r="D57" s="36">
        <f>D25</f>
        <v>0.87060000000000004</v>
      </c>
      <c r="E57" s="38">
        <f>E55</f>
        <v>3568.3</v>
      </c>
      <c r="F57" s="34">
        <f t="shared" si="1"/>
        <v>88.85</v>
      </c>
    </row>
    <row r="58" spans="1:7" ht="63" x14ac:dyDescent="0.25">
      <c r="A58" s="31" t="s">
        <v>55</v>
      </c>
      <c r="B58" s="32" t="s">
        <v>46</v>
      </c>
      <c r="C58" s="37">
        <v>2.5899999999999999E-2</v>
      </c>
      <c r="D58" s="39">
        <v>1</v>
      </c>
      <c r="E58" s="38">
        <f>E56</f>
        <v>3568.3</v>
      </c>
      <c r="F58" s="34">
        <f t="shared" si="1"/>
        <v>92.42</v>
      </c>
      <c r="G58" s="35"/>
    </row>
    <row r="59" spans="1:7" ht="63" x14ac:dyDescent="0.25">
      <c r="A59" s="31" t="s">
        <v>56</v>
      </c>
      <c r="B59" s="32" t="s">
        <v>46</v>
      </c>
      <c r="C59" s="32">
        <v>2.7199999999999998E-2</v>
      </c>
      <c r="D59" s="36">
        <f>D27</f>
        <v>0.77939999999999998</v>
      </c>
      <c r="E59" s="38">
        <f>E58</f>
        <v>3568.3</v>
      </c>
      <c r="F59" s="34">
        <f t="shared" si="1"/>
        <v>75.650000000000006</v>
      </c>
    </row>
    <row r="60" spans="1:7" ht="78.75" x14ac:dyDescent="0.25">
      <c r="A60" s="31" t="s">
        <v>57</v>
      </c>
      <c r="B60" s="32" t="s">
        <v>46</v>
      </c>
      <c r="C60" s="32">
        <v>2.86E-2</v>
      </c>
      <c r="D60" s="36">
        <f>D28</f>
        <v>0.74129999999999996</v>
      </c>
      <c r="E60" s="38">
        <f>E58</f>
        <v>3568.3</v>
      </c>
      <c r="F60" s="34">
        <f t="shared" si="1"/>
        <v>75.650000000000006</v>
      </c>
    </row>
    <row r="61" spans="1:7" ht="36" customHeight="1" x14ac:dyDescent="0.25">
      <c r="A61" s="31" t="s">
        <v>58</v>
      </c>
      <c r="B61" s="32" t="s">
        <v>59</v>
      </c>
      <c r="C61" s="32" t="s">
        <v>43</v>
      </c>
      <c r="D61" s="36" t="s">
        <v>60</v>
      </c>
      <c r="E61" s="38">
        <f>E49</f>
        <v>3568.3</v>
      </c>
      <c r="F61" s="34"/>
    </row>
    <row r="62" spans="1:7" x14ac:dyDescent="0.25">
      <c r="A62" s="41"/>
      <c r="B62" s="41"/>
      <c r="C62" s="41"/>
      <c r="E62" s="41"/>
      <c r="F62" s="41"/>
      <c r="G62" s="42"/>
    </row>
    <row r="64" spans="1:7" x14ac:dyDescent="0.25">
      <c r="A64" s="19"/>
    </row>
    <row r="67" spans="1:7" x14ac:dyDescent="0.25">
      <c r="E67" s="41"/>
      <c r="F67" s="41"/>
      <c r="G67" s="42"/>
    </row>
    <row r="68" spans="1:7" x14ac:dyDescent="0.25">
      <c r="E68" s="41"/>
      <c r="F68" s="41"/>
      <c r="G68" s="42"/>
    </row>
    <row r="69" spans="1:7" x14ac:dyDescent="0.25">
      <c r="E69" s="41"/>
      <c r="F69" s="41"/>
      <c r="G69" s="42"/>
    </row>
    <row r="71" spans="1:7" x14ac:dyDescent="0.25">
      <c r="A71" s="41"/>
      <c r="B71" s="41"/>
      <c r="C71" s="41"/>
      <c r="E71" s="41"/>
      <c r="F71" s="41"/>
      <c r="G71" s="42"/>
    </row>
    <row r="75" spans="1:7" x14ac:dyDescent="0.25">
      <c r="E75" s="41"/>
      <c r="F75" s="41"/>
      <c r="G75" s="42"/>
    </row>
    <row r="76" spans="1:7" x14ac:dyDescent="0.25">
      <c r="E76" s="41"/>
      <c r="F76" s="41"/>
      <c r="G76" s="42"/>
    </row>
    <row r="82" spans="5:7" x14ac:dyDescent="0.25">
      <c r="E82" s="41"/>
      <c r="F82" s="41"/>
      <c r="G82" s="42"/>
    </row>
    <row r="87" spans="5:7" x14ac:dyDescent="0.25">
      <c r="E87" s="41"/>
      <c r="F87" s="41"/>
      <c r="G87" s="42"/>
    </row>
  </sheetData>
  <mergeCells count="24">
    <mergeCell ref="A1:F1"/>
    <mergeCell ref="A2:A3"/>
    <mergeCell ref="B2:C2"/>
    <mergeCell ref="D2:D3"/>
    <mergeCell ref="E2:E3"/>
    <mergeCell ref="F2:F3"/>
    <mergeCell ref="A33:F33"/>
    <mergeCell ref="A5:F5"/>
    <mergeCell ref="A6:F6"/>
    <mergeCell ref="B7:B11"/>
    <mergeCell ref="E7:E11"/>
    <mergeCell ref="E12:E14"/>
    <mergeCell ref="A16:F16"/>
    <mergeCell ref="A48:F48"/>
    <mergeCell ref="A34:A35"/>
    <mergeCell ref="B34:C34"/>
    <mergeCell ref="D34:D35"/>
    <mergeCell ref="E34:E35"/>
    <mergeCell ref="F34:F35"/>
    <mergeCell ref="A37:F37"/>
    <mergeCell ref="A38:F38"/>
    <mergeCell ref="B39:B43"/>
    <mergeCell ref="E39:E43"/>
    <mergeCell ref="E44:E46"/>
  </mergeCells>
  <printOptions horizontalCentered="1"/>
  <pageMargins left="0.98425196850393704" right="0.59055118110236227" top="0.78740157480314965" bottom="0.78740157480314965" header="0" footer="0"/>
  <pageSetup paperSize="9" scale="86" fitToHeight="2" orientation="portrait" r:id="rId1"/>
  <headerFooter alignWithMargins="0"/>
  <rowBreaks count="1" manualBreakCount="1">
    <brk id="3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BreakPreview" topLeftCell="A3" zoomScale="130" zoomScaleSheetLayoutView="130" workbookViewId="0">
      <selection activeCell="I11" sqref="I11"/>
    </sheetView>
  </sheetViews>
  <sheetFormatPr defaultColWidth="9.140625" defaultRowHeight="15.75" x14ac:dyDescent="0.25"/>
  <cols>
    <col min="1" max="1" width="34" style="23" customWidth="1"/>
    <col min="2" max="2" width="13.28515625" style="23" customWidth="1"/>
    <col min="3" max="3" width="10.7109375" style="23" customWidth="1"/>
    <col min="4" max="4" width="13.28515625" style="23" customWidth="1"/>
    <col min="5" max="5" width="12.28515625" style="23" customWidth="1"/>
    <col min="6" max="6" width="11.7109375" style="23" customWidth="1"/>
    <col min="7" max="7" width="12.85546875" style="24" customWidth="1"/>
    <col min="8" max="16384" width="9.140625" style="23"/>
  </cols>
  <sheetData>
    <row r="1" spans="1:7" s="22" customFormat="1" ht="46.15" customHeight="1" x14ac:dyDescent="0.2">
      <c r="A1" s="84" t="s">
        <v>64</v>
      </c>
      <c r="B1" s="84"/>
      <c r="C1" s="84"/>
      <c r="D1" s="84"/>
      <c r="E1" s="84"/>
      <c r="F1" s="84"/>
    </row>
    <row r="2" spans="1:7" s="26" customFormat="1" ht="39.75" customHeight="1" x14ac:dyDescent="0.2">
      <c r="A2" s="80" t="s">
        <v>0</v>
      </c>
      <c r="B2" s="82" t="s">
        <v>1</v>
      </c>
      <c r="C2" s="83"/>
      <c r="D2" s="80" t="s">
        <v>25</v>
      </c>
      <c r="E2" s="80" t="s">
        <v>26</v>
      </c>
      <c r="F2" s="80" t="s">
        <v>3</v>
      </c>
      <c r="G2" s="25"/>
    </row>
    <row r="3" spans="1:7" s="26" customFormat="1" ht="27.6" customHeight="1" x14ac:dyDescent="0.2">
      <c r="A3" s="81"/>
      <c r="B3" s="27" t="s">
        <v>27</v>
      </c>
      <c r="C3" s="27" t="s">
        <v>5</v>
      </c>
      <c r="D3" s="81"/>
      <c r="E3" s="81"/>
      <c r="F3" s="81"/>
      <c r="G3" s="25"/>
    </row>
    <row r="4" spans="1:7" s="26" customFormat="1" ht="25.5" x14ac:dyDescent="0.2">
      <c r="A4" s="27">
        <v>1</v>
      </c>
      <c r="B4" s="27">
        <v>2</v>
      </c>
      <c r="C4" s="27">
        <v>3</v>
      </c>
      <c r="D4" s="27">
        <v>4</v>
      </c>
      <c r="E4" s="27">
        <v>5</v>
      </c>
      <c r="F4" s="27" t="s">
        <v>28</v>
      </c>
      <c r="G4" s="25"/>
    </row>
    <row r="5" spans="1:7" x14ac:dyDescent="0.25">
      <c r="A5" s="68" t="s">
        <v>29</v>
      </c>
      <c r="B5" s="69"/>
      <c r="C5" s="69"/>
      <c r="D5" s="69"/>
      <c r="E5" s="69"/>
      <c r="F5" s="70"/>
    </row>
    <row r="6" spans="1:7" s="30" customFormat="1" ht="19.899999999999999" customHeight="1" x14ac:dyDescent="0.25">
      <c r="A6" s="68" t="s">
        <v>30</v>
      </c>
      <c r="B6" s="69"/>
      <c r="C6" s="69"/>
      <c r="D6" s="69"/>
      <c r="E6" s="69"/>
      <c r="F6" s="70"/>
      <c r="G6" s="29"/>
    </row>
    <row r="7" spans="1:7" ht="45.6" customHeight="1" x14ac:dyDescent="0.25">
      <c r="A7" s="31" t="s">
        <v>61</v>
      </c>
      <c r="B7" s="32" t="s">
        <v>42</v>
      </c>
      <c r="C7" s="32" t="s">
        <v>43</v>
      </c>
      <c r="D7" s="36" t="s">
        <v>60</v>
      </c>
      <c r="E7" s="38">
        <v>103.28</v>
      </c>
      <c r="F7" s="34"/>
      <c r="G7" s="35"/>
    </row>
    <row r="8" spans="1:7" x14ac:dyDescent="0.25">
      <c r="A8" s="43"/>
      <c r="B8" s="44"/>
      <c r="C8" s="44"/>
      <c r="D8" s="45"/>
      <c r="E8" s="46"/>
      <c r="F8" s="47"/>
    </row>
    <row r="9" spans="1:7" x14ac:dyDescent="0.25">
      <c r="A9" s="43"/>
      <c r="B9" s="44"/>
      <c r="C9" s="44"/>
      <c r="D9" s="45"/>
      <c r="E9" s="46"/>
      <c r="F9" s="47"/>
    </row>
    <row r="10" spans="1:7" x14ac:dyDescent="0.25">
      <c r="A10" s="50"/>
      <c r="B10" s="44"/>
      <c r="C10" s="44"/>
      <c r="D10" s="45"/>
      <c r="E10" s="46"/>
      <c r="F10" s="47"/>
    </row>
    <row r="11" spans="1:7" s="22" customFormat="1" ht="46.15" customHeight="1" x14ac:dyDescent="0.2">
      <c r="A11" s="84" t="s">
        <v>65</v>
      </c>
      <c r="B11" s="84"/>
      <c r="C11" s="84"/>
      <c r="D11" s="84"/>
      <c r="E11" s="84"/>
      <c r="F11" s="84"/>
    </row>
    <row r="12" spans="1:7" s="26" customFormat="1" ht="39.75" customHeight="1" x14ac:dyDescent="0.2">
      <c r="A12" s="80" t="s">
        <v>0</v>
      </c>
      <c r="B12" s="82" t="s">
        <v>1</v>
      </c>
      <c r="C12" s="83"/>
      <c r="D12" s="80" t="s">
        <v>25</v>
      </c>
      <c r="E12" s="80" t="s">
        <v>26</v>
      </c>
      <c r="F12" s="80" t="s">
        <v>3</v>
      </c>
      <c r="G12" s="25"/>
    </row>
    <row r="13" spans="1:7" s="26" customFormat="1" ht="27.6" customHeight="1" x14ac:dyDescent="0.2">
      <c r="A13" s="81"/>
      <c r="B13" s="27" t="s">
        <v>27</v>
      </c>
      <c r="C13" s="27" t="s">
        <v>5</v>
      </c>
      <c r="D13" s="81"/>
      <c r="E13" s="81"/>
      <c r="F13" s="81"/>
      <c r="G13" s="25"/>
    </row>
    <row r="14" spans="1:7" s="26" customFormat="1" ht="25.5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 t="s">
        <v>28</v>
      </c>
      <c r="G14" s="25"/>
    </row>
    <row r="15" spans="1:7" x14ac:dyDescent="0.25">
      <c r="A15" s="68" t="s">
        <v>29</v>
      </c>
      <c r="B15" s="69"/>
      <c r="C15" s="69"/>
      <c r="D15" s="69"/>
      <c r="E15" s="69"/>
      <c r="F15" s="70"/>
    </row>
    <row r="16" spans="1:7" s="30" customFormat="1" ht="19.899999999999999" customHeight="1" x14ac:dyDescent="0.25">
      <c r="A16" s="68" t="s">
        <v>30</v>
      </c>
      <c r="B16" s="69"/>
      <c r="C16" s="69"/>
      <c r="D16" s="69"/>
      <c r="E16" s="69"/>
      <c r="F16" s="70"/>
      <c r="G16" s="29"/>
    </row>
    <row r="17" spans="1:7" ht="45.6" customHeight="1" x14ac:dyDescent="0.25">
      <c r="A17" s="31" t="s">
        <v>61</v>
      </c>
      <c r="B17" s="32" t="s">
        <v>42</v>
      </c>
      <c r="C17" s="32" t="s">
        <v>43</v>
      </c>
      <c r="D17" s="36" t="s">
        <v>60</v>
      </c>
      <c r="E17" s="38">
        <v>113.2</v>
      </c>
      <c r="F17" s="34"/>
      <c r="G17" s="35"/>
    </row>
    <row r="18" spans="1:7" x14ac:dyDescent="0.25">
      <c r="A18" s="41"/>
      <c r="B18" s="41"/>
      <c r="C18" s="41"/>
      <c r="E18" s="41"/>
      <c r="F18" s="41"/>
      <c r="G18" s="42"/>
    </row>
    <row r="20" spans="1:7" x14ac:dyDescent="0.25">
      <c r="A20" s="50"/>
    </row>
    <row r="23" spans="1:7" x14ac:dyDescent="0.25">
      <c r="E23" s="41"/>
      <c r="F23" s="41"/>
      <c r="G23" s="42"/>
    </row>
    <row r="24" spans="1:7" x14ac:dyDescent="0.25">
      <c r="E24" s="41"/>
      <c r="F24" s="41"/>
      <c r="G24" s="42"/>
    </row>
    <row r="25" spans="1:7" x14ac:dyDescent="0.25">
      <c r="E25" s="41"/>
      <c r="F25" s="41"/>
      <c r="G25" s="42"/>
    </row>
    <row r="27" spans="1:7" x14ac:dyDescent="0.25">
      <c r="A27" s="41"/>
      <c r="B27" s="41"/>
      <c r="C27" s="41"/>
      <c r="E27" s="41"/>
      <c r="F27" s="41"/>
      <c r="G27" s="42"/>
    </row>
    <row r="31" spans="1:7" x14ac:dyDescent="0.25">
      <c r="E31" s="41"/>
      <c r="F31" s="41"/>
      <c r="G31" s="42"/>
    </row>
    <row r="32" spans="1:7" x14ac:dyDescent="0.25">
      <c r="E32" s="41"/>
      <c r="F32" s="41"/>
      <c r="G32" s="42"/>
    </row>
    <row r="38" spans="5:7" x14ac:dyDescent="0.25">
      <c r="E38" s="41"/>
      <c r="F38" s="41"/>
      <c r="G38" s="42"/>
    </row>
    <row r="43" spans="5:7" x14ac:dyDescent="0.25">
      <c r="E43" s="41"/>
      <c r="F43" s="41"/>
      <c r="G43" s="42"/>
    </row>
  </sheetData>
  <mergeCells count="16">
    <mergeCell ref="A15:F15"/>
    <mergeCell ref="A16:F16"/>
    <mergeCell ref="A1:F1"/>
    <mergeCell ref="A11:F11"/>
    <mergeCell ref="A5:F5"/>
    <mergeCell ref="A6:F6"/>
    <mergeCell ref="A12:A13"/>
    <mergeCell ref="B12:C12"/>
    <mergeCell ref="D12:D13"/>
    <mergeCell ref="E12:E13"/>
    <mergeCell ref="F12:F13"/>
    <mergeCell ref="A2:A3"/>
    <mergeCell ref="B2:C2"/>
    <mergeCell ref="D2:D3"/>
    <mergeCell ref="E2:E3"/>
    <mergeCell ref="F2:F3"/>
  </mergeCells>
  <printOptions horizontalCentered="1"/>
  <pageMargins left="0.98425196850393704" right="0.59055118110236227" top="0.78740157480314965" bottom="0.78740157480314965" header="0" footer="0"/>
  <pageSetup paperSize="9" scale="89" fitToHeight="2" orientation="portrait" r:id="rId1"/>
  <headerFooter alignWithMargins="0"/>
  <rowBreaks count="1" manualBreakCount="1">
    <brk id="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topLeftCell="A19" zoomScaleSheetLayoutView="100" workbookViewId="0">
      <selection activeCell="G30" sqref="G30"/>
    </sheetView>
  </sheetViews>
  <sheetFormatPr defaultRowHeight="12.75" x14ac:dyDescent="0.2"/>
  <cols>
    <col min="1" max="1" width="26.42578125" style="1" customWidth="1"/>
    <col min="2" max="2" width="13.7109375" style="1" customWidth="1"/>
    <col min="3" max="3" width="11.140625" style="1" customWidth="1"/>
    <col min="4" max="4" width="18.28515625" style="1" customWidth="1"/>
    <col min="5" max="5" width="17" style="1" customWidth="1"/>
    <col min="6" max="6" width="11.7109375" style="1" bestFit="1" customWidth="1"/>
    <col min="7" max="256" width="9.140625" style="1"/>
    <col min="257" max="257" width="42" style="1" customWidth="1"/>
    <col min="258" max="258" width="14.7109375" style="1" customWidth="1"/>
    <col min="259" max="259" width="11.5703125" style="1" customWidth="1"/>
    <col min="260" max="260" width="14.85546875" style="1" customWidth="1"/>
    <col min="261" max="261" width="14.28515625" style="1" customWidth="1"/>
    <col min="262" max="262" width="11.7109375" style="1" bestFit="1" customWidth="1"/>
    <col min="263" max="512" width="9.140625" style="1"/>
    <col min="513" max="513" width="42" style="1" customWidth="1"/>
    <col min="514" max="514" width="14.7109375" style="1" customWidth="1"/>
    <col min="515" max="515" width="11.5703125" style="1" customWidth="1"/>
    <col min="516" max="516" width="14.85546875" style="1" customWidth="1"/>
    <col min="517" max="517" width="14.28515625" style="1" customWidth="1"/>
    <col min="518" max="518" width="11.7109375" style="1" bestFit="1" customWidth="1"/>
    <col min="519" max="768" width="9.140625" style="1"/>
    <col min="769" max="769" width="42" style="1" customWidth="1"/>
    <col min="770" max="770" width="14.7109375" style="1" customWidth="1"/>
    <col min="771" max="771" width="11.5703125" style="1" customWidth="1"/>
    <col min="772" max="772" width="14.85546875" style="1" customWidth="1"/>
    <col min="773" max="773" width="14.28515625" style="1" customWidth="1"/>
    <col min="774" max="774" width="11.7109375" style="1" bestFit="1" customWidth="1"/>
    <col min="775" max="1024" width="9.140625" style="1"/>
    <col min="1025" max="1025" width="42" style="1" customWidth="1"/>
    <col min="1026" max="1026" width="14.7109375" style="1" customWidth="1"/>
    <col min="1027" max="1027" width="11.5703125" style="1" customWidth="1"/>
    <col min="1028" max="1028" width="14.85546875" style="1" customWidth="1"/>
    <col min="1029" max="1029" width="14.28515625" style="1" customWidth="1"/>
    <col min="1030" max="1030" width="11.7109375" style="1" bestFit="1" customWidth="1"/>
    <col min="1031" max="1280" width="9.140625" style="1"/>
    <col min="1281" max="1281" width="42" style="1" customWidth="1"/>
    <col min="1282" max="1282" width="14.7109375" style="1" customWidth="1"/>
    <col min="1283" max="1283" width="11.5703125" style="1" customWidth="1"/>
    <col min="1284" max="1284" width="14.85546875" style="1" customWidth="1"/>
    <col min="1285" max="1285" width="14.28515625" style="1" customWidth="1"/>
    <col min="1286" max="1286" width="11.7109375" style="1" bestFit="1" customWidth="1"/>
    <col min="1287" max="1536" width="9.140625" style="1"/>
    <col min="1537" max="1537" width="42" style="1" customWidth="1"/>
    <col min="1538" max="1538" width="14.7109375" style="1" customWidth="1"/>
    <col min="1539" max="1539" width="11.5703125" style="1" customWidth="1"/>
    <col min="1540" max="1540" width="14.85546875" style="1" customWidth="1"/>
    <col min="1541" max="1541" width="14.28515625" style="1" customWidth="1"/>
    <col min="1542" max="1542" width="11.7109375" style="1" bestFit="1" customWidth="1"/>
    <col min="1543" max="1792" width="9.140625" style="1"/>
    <col min="1793" max="1793" width="42" style="1" customWidth="1"/>
    <col min="1794" max="1794" width="14.7109375" style="1" customWidth="1"/>
    <col min="1795" max="1795" width="11.5703125" style="1" customWidth="1"/>
    <col min="1796" max="1796" width="14.85546875" style="1" customWidth="1"/>
    <col min="1797" max="1797" width="14.28515625" style="1" customWidth="1"/>
    <col min="1798" max="1798" width="11.7109375" style="1" bestFit="1" customWidth="1"/>
    <col min="1799" max="2048" width="9.140625" style="1"/>
    <col min="2049" max="2049" width="42" style="1" customWidth="1"/>
    <col min="2050" max="2050" width="14.7109375" style="1" customWidth="1"/>
    <col min="2051" max="2051" width="11.5703125" style="1" customWidth="1"/>
    <col min="2052" max="2052" width="14.85546875" style="1" customWidth="1"/>
    <col min="2053" max="2053" width="14.28515625" style="1" customWidth="1"/>
    <col min="2054" max="2054" width="11.7109375" style="1" bestFit="1" customWidth="1"/>
    <col min="2055" max="2304" width="9.140625" style="1"/>
    <col min="2305" max="2305" width="42" style="1" customWidth="1"/>
    <col min="2306" max="2306" width="14.7109375" style="1" customWidth="1"/>
    <col min="2307" max="2307" width="11.5703125" style="1" customWidth="1"/>
    <col min="2308" max="2308" width="14.85546875" style="1" customWidth="1"/>
    <col min="2309" max="2309" width="14.28515625" style="1" customWidth="1"/>
    <col min="2310" max="2310" width="11.7109375" style="1" bestFit="1" customWidth="1"/>
    <col min="2311" max="2560" width="9.140625" style="1"/>
    <col min="2561" max="2561" width="42" style="1" customWidth="1"/>
    <col min="2562" max="2562" width="14.7109375" style="1" customWidth="1"/>
    <col min="2563" max="2563" width="11.5703125" style="1" customWidth="1"/>
    <col min="2564" max="2564" width="14.85546875" style="1" customWidth="1"/>
    <col min="2565" max="2565" width="14.28515625" style="1" customWidth="1"/>
    <col min="2566" max="2566" width="11.7109375" style="1" bestFit="1" customWidth="1"/>
    <col min="2567" max="2816" width="9.140625" style="1"/>
    <col min="2817" max="2817" width="42" style="1" customWidth="1"/>
    <col min="2818" max="2818" width="14.7109375" style="1" customWidth="1"/>
    <col min="2819" max="2819" width="11.5703125" style="1" customWidth="1"/>
    <col min="2820" max="2820" width="14.85546875" style="1" customWidth="1"/>
    <col min="2821" max="2821" width="14.28515625" style="1" customWidth="1"/>
    <col min="2822" max="2822" width="11.7109375" style="1" bestFit="1" customWidth="1"/>
    <col min="2823" max="3072" width="9.140625" style="1"/>
    <col min="3073" max="3073" width="42" style="1" customWidth="1"/>
    <col min="3074" max="3074" width="14.7109375" style="1" customWidth="1"/>
    <col min="3075" max="3075" width="11.5703125" style="1" customWidth="1"/>
    <col min="3076" max="3076" width="14.85546875" style="1" customWidth="1"/>
    <col min="3077" max="3077" width="14.28515625" style="1" customWidth="1"/>
    <col min="3078" max="3078" width="11.7109375" style="1" bestFit="1" customWidth="1"/>
    <col min="3079" max="3328" width="9.140625" style="1"/>
    <col min="3329" max="3329" width="42" style="1" customWidth="1"/>
    <col min="3330" max="3330" width="14.7109375" style="1" customWidth="1"/>
    <col min="3331" max="3331" width="11.5703125" style="1" customWidth="1"/>
    <col min="3332" max="3332" width="14.85546875" style="1" customWidth="1"/>
    <col min="3333" max="3333" width="14.28515625" style="1" customWidth="1"/>
    <col min="3334" max="3334" width="11.7109375" style="1" bestFit="1" customWidth="1"/>
    <col min="3335" max="3584" width="9.140625" style="1"/>
    <col min="3585" max="3585" width="42" style="1" customWidth="1"/>
    <col min="3586" max="3586" width="14.7109375" style="1" customWidth="1"/>
    <col min="3587" max="3587" width="11.5703125" style="1" customWidth="1"/>
    <col min="3588" max="3588" width="14.85546875" style="1" customWidth="1"/>
    <col min="3589" max="3589" width="14.28515625" style="1" customWidth="1"/>
    <col min="3590" max="3590" width="11.7109375" style="1" bestFit="1" customWidth="1"/>
    <col min="3591" max="3840" width="9.140625" style="1"/>
    <col min="3841" max="3841" width="42" style="1" customWidth="1"/>
    <col min="3842" max="3842" width="14.7109375" style="1" customWidth="1"/>
    <col min="3843" max="3843" width="11.5703125" style="1" customWidth="1"/>
    <col min="3844" max="3844" width="14.85546875" style="1" customWidth="1"/>
    <col min="3845" max="3845" width="14.28515625" style="1" customWidth="1"/>
    <col min="3846" max="3846" width="11.7109375" style="1" bestFit="1" customWidth="1"/>
    <col min="3847" max="4096" width="9.140625" style="1"/>
    <col min="4097" max="4097" width="42" style="1" customWidth="1"/>
    <col min="4098" max="4098" width="14.7109375" style="1" customWidth="1"/>
    <col min="4099" max="4099" width="11.5703125" style="1" customWidth="1"/>
    <col min="4100" max="4100" width="14.85546875" style="1" customWidth="1"/>
    <col min="4101" max="4101" width="14.28515625" style="1" customWidth="1"/>
    <col min="4102" max="4102" width="11.7109375" style="1" bestFit="1" customWidth="1"/>
    <col min="4103" max="4352" width="9.140625" style="1"/>
    <col min="4353" max="4353" width="42" style="1" customWidth="1"/>
    <col min="4354" max="4354" width="14.7109375" style="1" customWidth="1"/>
    <col min="4355" max="4355" width="11.5703125" style="1" customWidth="1"/>
    <col min="4356" max="4356" width="14.85546875" style="1" customWidth="1"/>
    <col min="4357" max="4357" width="14.28515625" style="1" customWidth="1"/>
    <col min="4358" max="4358" width="11.7109375" style="1" bestFit="1" customWidth="1"/>
    <col min="4359" max="4608" width="9.140625" style="1"/>
    <col min="4609" max="4609" width="42" style="1" customWidth="1"/>
    <col min="4610" max="4610" width="14.7109375" style="1" customWidth="1"/>
    <col min="4611" max="4611" width="11.5703125" style="1" customWidth="1"/>
    <col min="4612" max="4612" width="14.85546875" style="1" customWidth="1"/>
    <col min="4613" max="4613" width="14.28515625" style="1" customWidth="1"/>
    <col min="4614" max="4614" width="11.7109375" style="1" bestFit="1" customWidth="1"/>
    <col min="4615" max="4864" width="9.140625" style="1"/>
    <col min="4865" max="4865" width="42" style="1" customWidth="1"/>
    <col min="4866" max="4866" width="14.7109375" style="1" customWidth="1"/>
    <col min="4867" max="4867" width="11.5703125" style="1" customWidth="1"/>
    <col min="4868" max="4868" width="14.85546875" style="1" customWidth="1"/>
    <col min="4869" max="4869" width="14.28515625" style="1" customWidth="1"/>
    <col min="4870" max="4870" width="11.7109375" style="1" bestFit="1" customWidth="1"/>
    <col min="4871" max="5120" width="9.140625" style="1"/>
    <col min="5121" max="5121" width="42" style="1" customWidth="1"/>
    <col min="5122" max="5122" width="14.7109375" style="1" customWidth="1"/>
    <col min="5123" max="5123" width="11.5703125" style="1" customWidth="1"/>
    <col min="5124" max="5124" width="14.85546875" style="1" customWidth="1"/>
    <col min="5125" max="5125" width="14.28515625" style="1" customWidth="1"/>
    <col min="5126" max="5126" width="11.7109375" style="1" bestFit="1" customWidth="1"/>
    <col min="5127" max="5376" width="9.140625" style="1"/>
    <col min="5377" max="5377" width="42" style="1" customWidth="1"/>
    <col min="5378" max="5378" width="14.7109375" style="1" customWidth="1"/>
    <col min="5379" max="5379" width="11.5703125" style="1" customWidth="1"/>
    <col min="5380" max="5380" width="14.85546875" style="1" customWidth="1"/>
    <col min="5381" max="5381" width="14.28515625" style="1" customWidth="1"/>
    <col min="5382" max="5382" width="11.7109375" style="1" bestFit="1" customWidth="1"/>
    <col min="5383" max="5632" width="9.140625" style="1"/>
    <col min="5633" max="5633" width="42" style="1" customWidth="1"/>
    <col min="5634" max="5634" width="14.7109375" style="1" customWidth="1"/>
    <col min="5635" max="5635" width="11.5703125" style="1" customWidth="1"/>
    <col min="5636" max="5636" width="14.85546875" style="1" customWidth="1"/>
    <col min="5637" max="5637" width="14.28515625" style="1" customWidth="1"/>
    <col min="5638" max="5638" width="11.7109375" style="1" bestFit="1" customWidth="1"/>
    <col min="5639" max="5888" width="9.140625" style="1"/>
    <col min="5889" max="5889" width="42" style="1" customWidth="1"/>
    <col min="5890" max="5890" width="14.7109375" style="1" customWidth="1"/>
    <col min="5891" max="5891" width="11.5703125" style="1" customWidth="1"/>
    <col min="5892" max="5892" width="14.85546875" style="1" customWidth="1"/>
    <col min="5893" max="5893" width="14.28515625" style="1" customWidth="1"/>
    <col min="5894" max="5894" width="11.7109375" style="1" bestFit="1" customWidth="1"/>
    <col min="5895" max="6144" width="9.140625" style="1"/>
    <col min="6145" max="6145" width="42" style="1" customWidth="1"/>
    <col min="6146" max="6146" width="14.7109375" style="1" customWidth="1"/>
    <col min="6147" max="6147" width="11.5703125" style="1" customWidth="1"/>
    <col min="6148" max="6148" width="14.85546875" style="1" customWidth="1"/>
    <col min="6149" max="6149" width="14.28515625" style="1" customWidth="1"/>
    <col min="6150" max="6150" width="11.7109375" style="1" bestFit="1" customWidth="1"/>
    <col min="6151" max="6400" width="9.140625" style="1"/>
    <col min="6401" max="6401" width="42" style="1" customWidth="1"/>
    <col min="6402" max="6402" width="14.7109375" style="1" customWidth="1"/>
    <col min="6403" max="6403" width="11.5703125" style="1" customWidth="1"/>
    <col min="6404" max="6404" width="14.85546875" style="1" customWidth="1"/>
    <col min="6405" max="6405" width="14.28515625" style="1" customWidth="1"/>
    <col min="6406" max="6406" width="11.7109375" style="1" bestFit="1" customWidth="1"/>
    <col min="6407" max="6656" width="9.140625" style="1"/>
    <col min="6657" max="6657" width="42" style="1" customWidth="1"/>
    <col min="6658" max="6658" width="14.7109375" style="1" customWidth="1"/>
    <col min="6659" max="6659" width="11.5703125" style="1" customWidth="1"/>
    <col min="6660" max="6660" width="14.85546875" style="1" customWidth="1"/>
    <col min="6661" max="6661" width="14.28515625" style="1" customWidth="1"/>
    <col min="6662" max="6662" width="11.7109375" style="1" bestFit="1" customWidth="1"/>
    <col min="6663" max="6912" width="9.140625" style="1"/>
    <col min="6913" max="6913" width="42" style="1" customWidth="1"/>
    <col min="6914" max="6914" width="14.7109375" style="1" customWidth="1"/>
    <col min="6915" max="6915" width="11.5703125" style="1" customWidth="1"/>
    <col min="6916" max="6916" width="14.85546875" style="1" customWidth="1"/>
    <col min="6917" max="6917" width="14.28515625" style="1" customWidth="1"/>
    <col min="6918" max="6918" width="11.7109375" style="1" bestFit="1" customWidth="1"/>
    <col min="6919" max="7168" width="9.140625" style="1"/>
    <col min="7169" max="7169" width="42" style="1" customWidth="1"/>
    <col min="7170" max="7170" width="14.7109375" style="1" customWidth="1"/>
    <col min="7171" max="7171" width="11.5703125" style="1" customWidth="1"/>
    <col min="7172" max="7172" width="14.85546875" style="1" customWidth="1"/>
    <col min="7173" max="7173" width="14.28515625" style="1" customWidth="1"/>
    <col min="7174" max="7174" width="11.7109375" style="1" bestFit="1" customWidth="1"/>
    <col min="7175" max="7424" width="9.140625" style="1"/>
    <col min="7425" max="7425" width="42" style="1" customWidth="1"/>
    <col min="7426" max="7426" width="14.7109375" style="1" customWidth="1"/>
    <col min="7427" max="7427" width="11.5703125" style="1" customWidth="1"/>
    <col min="7428" max="7428" width="14.85546875" style="1" customWidth="1"/>
    <col min="7429" max="7429" width="14.28515625" style="1" customWidth="1"/>
    <col min="7430" max="7430" width="11.7109375" style="1" bestFit="1" customWidth="1"/>
    <col min="7431" max="7680" width="9.140625" style="1"/>
    <col min="7681" max="7681" width="42" style="1" customWidth="1"/>
    <col min="7682" max="7682" width="14.7109375" style="1" customWidth="1"/>
    <col min="7683" max="7683" width="11.5703125" style="1" customWidth="1"/>
    <col min="7684" max="7684" width="14.85546875" style="1" customWidth="1"/>
    <col min="7685" max="7685" width="14.28515625" style="1" customWidth="1"/>
    <col min="7686" max="7686" width="11.7109375" style="1" bestFit="1" customWidth="1"/>
    <col min="7687" max="7936" width="9.140625" style="1"/>
    <col min="7937" max="7937" width="42" style="1" customWidth="1"/>
    <col min="7938" max="7938" width="14.7109375" style="1" customWidth="1"/>
    <col min="7939" max="7939" width="11.5703125" style="1" customWidth="1"/>
    <col min="7940" max="7940" width="14.85546875" style="1" customWidth="1"/>
    <col min="7941" max="7941" width="14.28515625" style="1" customWidth="1"/>
    <col min="7942" max="7942" width="11.7109375" style="1" bestFit="1" customWidth="1"/>
    <col min="7943" max="8192" width="9.140625" style="1"/>
    <col min="8193" max="8193" width="42" style="1" customWidth="1"/>
    <col min="8194" max="8194" width="14.7109375" style="1" customWidth="1"/>
    <col min="8195" max="8195" width="11.5703125" style="1" customWidth="1"/>
    <col min="8196" max="8196" width="14.85546875" style="1" customWidth="1"/>
    <col min="8197" max="8197" width="14.28515625" style="1" customWidth="1"/>
    <col min="8198" max="8198" width="11.7109375" style="1" bestFit="1" customWidth="1"/>
    <col min="8199" max="8448" width="9.140625" style="1"/>
    <col min="8449" max="8449" width="42" style="1" customWidth="1"/>
    <col min="8450" max="8450" width="14.7109375" style="1" customWidth="1"/>
    <col min="8451" max="8451" width="11.5703125" style="1" customWidth="1"/>
    <col min="8452" max="8452" width="14.85546875" style="1" customWidth="1"/>
    <col min="8453" max="8453" width="14.28515625" style="1" customWidth="1"/>
    <col min="8454" max="8454" width="11.7109375" style="1" bestFit="1" customWidth="1"/>
    <col min="8455" max="8704" width="9.140625" style="1"/>
    <col min="8705" max="8705" width="42" style="1" customWidth="1"/>
    <col min="8706" max="8706" width="14.7109375" style="1" customWidth="1"/>
    <col min="8707" max="8707" width="11.5703125" style="1" customWidth="1"/>
    <col min="8708" max="8708" width="14.85546875" style="1" customWidth="1"/>
    <col min="8709" max="8709" width="14.28515625" style="1" customWidth="1"/>
    <col min="8710" max="8710" width="11.7109375" style="1" bestFit="1" customWidth="1"/>
    <col min="8711" max="8960" width="9.140625" style="1"/>
    <col min="8961" max="8961" width="42" style="1" customWidth="1"/>
    <col min="8962" max="8962" width="14.7109375" style="1" customWidth="1"/>
    <col min="8963" max="8963" width="11.5703125" style="1" customWidth="1"/>
    <col min="8964" max="8964" width="14.85546875" style="1" customWidth="1"/>
    <col min="8965" max="8965" width="14.28515625" style="1" customWidth="1"/>
    <col min="8966" max="8966" width="11.7109375" style="1" bestFit="1" customWidth="1"/>
    <col min="8967" max="9216" width="9.140625" style="1"/>
    <col min="9217" max="9217" width="42" style="1" customWidth="1"/>
    <col min="9218" max="9218" width="14.7109375" style="1" customWidth="1"/>
    <col min="9219" max="9219" width="11.5703125" style="1" customWidth="1"/>
    <col min="9220" max="9220" width="14.85546875" style="1" customWidth="1"/>
    <col min="9221" max="9221" width="14.28515625" style="1" customWidth="1"/>
    <col min="9222" max="9222" width="11.7109375" style="1" bestFit="1" customWidth="1"/>
    <col min="9223" max="9472" width="9.140625" style="1"/>
    <col min="9473" max="9473" width="42" style="1" customWidth="1"/>
    <col min="9474" max="9474" width="14.7109375" style="1" customWidth="1"/>
    <col min="9475" max="9475" width="11.5703125" style="1" customWidth="1"/>
    <col min="9476" max="9476" width="14.85546875" style="1" customWidth="1"/>
    <col min="9477" max="9477" width="14.28515625" style="1" customWidth="1"/>
    <col min="9478" max="9478" width="11.7109375" style="1" bestFit="1" customWidth="1"/>
    <col min="9479" max="9728" width="9.140625" style="1"/>
    <col min="9729" max="9729" width="42" style="1" customWidth="1"/>
    <col min="9730" max="9730" width="14.7109375" style="1" customWidth="1"/>
    <col min="9731" max="9731" width="11.5703125" style="1" customWidth="1"/>
    <col min="9732" max="9732" width="14.85546875" style="1" customWidth="1"/>
    <col min="9733" max="9733" width="14.28515625" style="1" customWidth="1"/>
    <col min="9734" max="9734" width="11.7109375" style="1" bestFit="1" customWidth="1"/>
    <col min="9735" max="9984" width="9.140625" style="1"/>
    <col min="9985" max="9985" width="42" style="1" customWidth="1"/>
    <col min="9986" max="9986" width="14.7109375" style="1" customWidth="1"/>
    <col min="9987" max="9987" width="11.5703125" style="1" customWidth="1"/>
    <col min="9988" max="9988" width="14.85546875" style="1" customWidth="1"/>
    <col min="9989" max="9989" width="14.28515625" style="1" customWidth="1"/>
    <col min="9990" max="9990" width="11.7109375" style="1" bestFit="1" customWidth="1"/>
    <col min="9991" max="10240" width="9.140625" style="1"/>
    <col min="10241" max="10241" width="42" style="1" customWidth="1"/>
    <col min="10242" max="10242" width="14.7109375" style="1" customWidth="1"/>
    <col min="10243" max="10243" width="11.5703125" style="1" customWidth="1"/>
    <col min="10244" max="10244" width="14.85546875" style="1" customWidth="1"/>
    <col min="10245" max="10245" width="14.28515625" style="1" customWidth="1"/>
    <col min="10246" max="10246" width="11.7109375" style="1" bestFit="1" customWidth="1"/>
    <col min="10247" max="10496" width="9.140625" style="1"/>
    <col min="10497" max="10497" width="42" style="1" customWidth="1"/>
    <col min="10498" max="10498" width="14.7109375" style="1" customWidth="1"/>
    <col min="10499" max="10499" width="11.5703125" style="1" customWidth="1"/>
    <col min="10500" max="10500" width="14.85546875" style="1" customWidth="1"/>
    <col min="10501" max="10501" width="14.28515625" style="1" customWidth="1"/>
    <col min="10502" max="10502" width="11.7109375" style="1" bestFit="1" customWidth="1"/>
    <col min="10503" max="10752" width="9.140625" style="1"/>
    <col min="10753" max="10753" width="42" style="1" customWidth="1"/>
    <col min="10754" max="10754" width="14.7109375" style="1" customWidth="1"/>
    <col min="10755" max="10755" width="11.5703125" style="1" customWidth="1"/>
    <col min="10756" max="10756" width="14.85546875" style="1" customWidth="1"/>
    <col min="10757" max="10757" width="14.28515625" style="1" customWidth="1"/>
    <col min="10758" max="10758" width="11.7109375" style="1" bestFit="1" customWidth="1"/>
    <col min="10759" max="11008" width="9.140625" style="1"/>
    <col min="11009" max="11009" width="42" style="1" customWidth="1"/>
    <col min="11010" max="11010" width="14.7109375" style="1" customWidth="1"/>
    <col min="11011" max="11011" width="11.5703125" style="1" customWidth="1"/>
    <col min="11012" max="11012" width="14.85546875" style="1" customWidth="1"/>
    <col min="11013" max="11013" width="14.28515625" style="1" customWidth="1"/>
    <col min="11014" max="11014" width="11.7109375" style="1" bestFit="1" customWidth="1"/>
    <col min="11015" max="11264" width="9.140625" style="1"/>
    <col min="11265" max="11265" width="42" style="1" customWidth="1"/>
    <col min="11266" max="11266" width="14.7109375" style="1" customWidth="1"/>
    <col min="11267" max="11267" width="11.5703125" style="1" customWidth="1"/>
    <col min="11268" max="11268" width="14.85546875" style="1" customWidth="1"/>
    <col min="11269" max="11269" width="14.28515625" style="1" customWidth="1"/>
    <col min="11270" max="11270" width="11.7109375" style="1" bestFit="1" customWidth="1"/>
    <col min="11271" max="11520" width="9.140625" style="1"/>
    <col min="11521" max="11521" width="42" style="1" customWidth="1"/>
    <col min="11522" max="11522" width="14.7109375" style="1" customWidth="1"/>
    <col min="11523" max="11523" width="11.5703125" style="1" customWidth="1"/>
    <col min="11524" max="11524" width="14.85546875" style="1" customWidth="1"/>
    <col min="11525" max="11525" width="14.28515625" style="1" customWidth="1"/>
    <col min="11526" max="11526" width="11.7109375" style="1" bestFit="1" customWidth="1"/>
    <col min="11527" max="11776" width="9.140625" style="1"/>
    <col min="11777" max="11777" width="42" style="1" customWidth="1"/>
    <col min="11778" max="11778" width="14.7109375" style="1" customWidth="1"/>
    <col min="11779" max="11779" width="11.5703125" style="1" customWidth="1"/>
    <col min="11780" max="11780" width="14.85546875" style="1" customWidth="1"/>
    <col min="11781" max="11781" width="14.28515625" style="1" customWidth="1"/>
    <col min="11782" max="11782" width="11.7109375" style="1" bestFit="1" customWidth="1"/>
    <col min="11783" max="12032" width="9.140625" style="1"/>
    <col min="12033" max="12033" width="42" style="1" customWidth="1"/>
    <col min="12034" max="12034" width="14.7109375" style="1" customWidth="1"/>
    <col min="12035" max="12035" width="11.5703125" style="1" customWidth="1"/>
    <col min="12036" max="12036" width="14.85546875" style="1" customWidth="1"/>
    <col min="12037" max="12037" width="14.28515625" style="1" customWidth="1"/>
    <col min="12038" max="12038" width="11.7109375" style="1" bestFit="1" customWidth="1"/>
    <col min="12039" max="12288" width="9.140625" style="1"/>
    <col min="12289" max="12289" width="42" style="1" customWidth="1"/>
    <col min="12290" max="12290" width="14.7109375" style="1" customWidth="1"/>
    <col min="12291" max="12291" width="11.5703125" style="1" customWidth="1"/>
    <col min="12292" max="12292" width="14.85546875" style="1" customWidth="1"/>
    <col min="12293" max="12293" width="14.28515625" style="1" customWidth="1"/>
    <col min="12294" max="12294" width="11.7109375" style="1" bestFit="1" customWidth="1"/>
    <col min="12295" max="12544" width="9.140625" style="1"/>
    <col min="12545" max="12545" width="42" style="1" customWidth="1"/>
    <col min="12546" max="12546" width="14.7109375" style="1" customWidth="1"/>
    <col min="12547" max="12547" width="11.5703125" style="1" customWidth="1"/>
    <col min="12548" max="12548" width="14.85546875" style="1" customWidth="1"/>
    <col min="12549" max="12549" width="14.28515625" style="1" customWidth="1"/>
    <col min="12550" max="12550" width="11.7109375" style="1" bestFit="1" customWidth="1"/>
    <col min="12551" max="12800" width="9.140625" style="1"/>
    <col min="12801" max="12801" width="42" style="1" customWidth="1"/>
    <col min="12802" max="12802" width="14.7109375" style="1" customWidth="1"/>
    <col min="12803" max="12803" width="11.5703125" style="1" customWidth="1"/>
    <col min="12804" max="12804" width="14.85546875" style="1" customWidth="1"/>
    <col min="12805" max="12805" width="14.28515625" style="1" customWidth="1"/>
    <col min="12806" max="12806" width="11.7109375" style="1" bestFit="1" customWidth="1"/>
    <col min="12807" max="13056" width="9.140625" style="1"/>
    <col min="13057" max="13057" width="42" style="1" customWidth="1"/>
    <col min="13058" max="13058" width="14.7109375" style="1" customWidth="1"/>
    <col min="13059" max="13059" width="11.5703125" style="1" customWidth="1"/>
    <col min="13060" max="13060" width="14.85546875" style="1" customWidth="1"/>
    <col min="13061" max="13061" width="14.28515625" style="1" customWidth="1"/>
    <col min="13062" max="13062" width="11.7109375" style="1" bestFit="1" customWidth="1"/>
    <col min="13063" max="13312" width="9.140625" style="1"/>
    <col min="13313" max="13313" width="42" style="1" customWidth="1"/>
    <col min="13314" max="13314" width="14.7109375" style="1" customWidth="1"/>
    <col min="13315" max="13315" width="11.5703125" style="1" customWidth="1"/>
    <col min="13316" max="13316" width="14.85546875" style="1" customWidth="1"/>
    <col min="13317" max="13317" width="14.28515625" style="1" customWidth="1"/>
    <col min="13318" max="13318" width="11.7109375" style="1" bestFit="1" customWidth="1"/>
    <col min="13319" max="13568" width="9.140625" style="1"/>
    <col min="13569" max="13569" width="42" style="1" customWidth="1"/>
    <col min="13570" max="13570" width="14.7109375" style="1" customWidth="1"/>
    <col min="13571" max="13571" width="11.5703125" style="1" customWidth="1"/>
    <col min="13572" max="13572" width="14.85546875" style="1" customWidth="1"/>
    <col min="13573" max="13573" width="14.28515625" style="1" customWidth="1"/>
    <col min="13574" max="13574" width="11.7109375" style="1" bestFit="1" customWidth="1"/>
    <col min="13575" max="13824" width="9.140625" style="1"/>
    <col min="13825" max="13825" width="42" style="1" customWidth="1"/>
    <col min="13826" max="13826" width="14.7109375" style="1" customWidth="1"/>
    <col min="13827" max="13827" width="11.5703125" style="1" customWidth="1"/>
    <col min="13828" max="13828" width="14.85546875" style="1" customWidth="1"/>
    <col min="13829" max="13829" width="14.28515625" style="1" customWidth="1"/>
    <col min="13830" max="13830" width="11.7109375" style="1" bestFit="1" customWidth="1"/>
    <col min="13831" max="14080" width="9.140625" style="1"/>
    <col min="14081" max="14081" width="42" style="1" customWidth="1"/>
    <col min="14082" max="14082" width="14.7109375" style="1" customWidth="1"/>
    <col min="14083" max="14083" width="11.5703125" style="1" customWidth="1"/>
    <col min="14084" max="14084" width="14.85546875" style="1" customWidth="1"/>
    <col min="14085" max="14085" width="14.28515625" style="1" customWidth="1"/>
    <col min="14086" max="14086" width="11.7109375" style="1" bestFit="1" customWidth="1"/>
    <col min="14087" max="14336" width="9.140625" style="1"/>
    <col min="14337" max="14337" width="42" style="1" customWidth="1"/>
    <col min="14338" max="14338" width="14.7109375" style="1" customWidth="1"/>
    <col min="14339" max="14339" width="11.5703125" style="1" customWidth="1"/>
    <col min="14340" max="14340" width="14.85546875" style="1" customWidth="1"/>
    <col min="14341" max="14341" width="14.28515625" style="1" customWidth="1"/>
    <col min="14342" max="14342" width="11.7109375" style="1" bestFit="1" customWidth="1"/>
    <col min="14343" max="14592" width="9.140625" style="1"/>
    <col min="14593" max="14593" width="42" style="1" customWidth="1"/>
    <col min="14594" max="14594" width="14.7109375" style="1" customWidth="1"/>
    <col min="14595" max="14595" width="11.5703125" style="1" customWidth="1"/>
    <col min="14596" max="14596" width="14.85546875" style="1" customWidth="1"/>
    <col min="14597" max="14597" width="14.28515625" style="1" customWidth="1"/>
    <col min="14598" max="14598" width="11.7109375" style="1" bestFit="1" customWidth="1"/>
    <col min="14599" max="14848" width="9.140625" style="1"/>
    <col min="14849" max="14849" width="42" style="1" customWidth="1"/>
    <col min="14850" max="14850" width="14.7109375" style="1" customWidth="1"/>
    <col min="14851" max="14851" width="11.5703125" style="1" customWidth="1"/>
    <col min="14852" max="14852" width="14.85546875" style="1" customWidth="1"/>
    <col min="14853" max="14853" width="14.28515625" style="1" customWidth="1"/>
    <col min="14854" max="14854" width="11.7109375" style="1" bestFit="1" customWidth="1"/>
    <col min="14855" max="15104" width="9.140625" style="1"/>
    <col min="15105" max="15105" width="42" style="1" customWidth="1"/>
    <col min="15106" max="15106" width="14.7109375" style="1" customWidth="1"/>
    <col min="15107" max="15107" width="11.5703125" style="1" customWidth="1"/>
    <col min="15108" max="15108" width="14.85546875" style="1" customWidth="1"/>
    <col min="15109" max="15109" width="14.28515625" style="1" customWidth="1"/>
    <col min="15110" max="15110" width="11.7109375" style="1" bestFit="1" customWidth="1"/>
    <col min="15111" max="15360" width="9.140625" style="1"/>
    <col min="15361" max="15361" width="42" style="1" customWidth="1"/>
    <col min="15362" max="15362" width="14.7109375" style="1" customWidth="1"/>
    <col min="15363" max="15363" width="11.5703125" style="1" customWidth="1"/>
    <col min="15364" max="15364" width="14.85546875" style="1" customWidth="1"/>
    <col min="15365" max="15365" width="14.28515625" style="1" customWidth="1"/>
    <col min="15366" max="15366" width="11.7109375" style="1" bestFit="1" customWidth="1"/>
    <col min="15367" max="15616" width="9.140625" style="1"/>
    <col min="15617" max="15617" width="42" style="1" customWidth="1"/>
    <col min="15618" max="15618" width="14.7109375" style="1" customWidth="1"/>
    <col min="15619" max="15619" width="11.5703125" style="1" customWidth="1"/>
    <col min="15620" max="15620" width="14.85546875" style="1" customWidth="1"/>
    <col min="15621" max="15621" width="14.28515625" style="1" customWidth="1"/>
    <col min="15622" max="15622" width="11.7109375" style="1" bestFit="1" customWidth="1"/>
    <col min="15623" max="15872" width="9.140625" style="1"/>
    <col min="15873" max="15873" width="42" style="1" customWidth="1"/>
    <col min="15874" max="15874" width="14.7109375" style="1" customWidth="1"/>
    <col min="15875" max="15875" width="11.5703125" style="1" customWidth="1"/>
    <col min="15876" max="15876" width="14.85546875" style="1" customWidth="1"/>
    <col min="15877" max="15877" width="14.28515625" style="1" customWidth="1"/>
    <col min="15878" max="15878" width="11.7109375" style="1" bestFit="1" customWidth="1"/>
    <col min="15879" max="16128" width="9.140625" style="1"/>
    <col min="16129" max="16129" width="42" style="1" customWidth="1"/>
    <col min="16130" max="16130" width="14.7109375" style="1" customWidth="1"/>
    <col min="16131" max="16131" width="11.5703125" style="1" customWidth="1"/>
    <col min="16132" max="16132" width="14.85546875" style="1" customWidth="1"/>
    <col min="16133" max="16133" width="14.28515625" style="1" customWidth="1"/>
    <col min="16134" max="16134" width="11.7109375" style="1" bestFit="1" customWidth="1"/>
    <col min="16135" max="16384" width="9.140625" style="1"/>
  </cols>
  <sheetData>
    <row r="1" spans="1:6" s="22" customFormat="1" ht="46.15" customHeight="1" x14ac:dyDescent="0.25">
      <c r="A1" s="57" t="s">
        <v>62</v>
      </c>
      <c r="B1" s="58"/>
      <c r="C1" s="58"/>
      <c r="D1" s="58"/>
      <c r="E1" s="58"/>
      <c r="F1" s="21"/>
    </row>
    <row r="2" spans="1:6" ht="17.45" customHeight="1" x14ac:dyDescent="0.25">
      <c r="A2" s="59" t="s">
        <v>0</v>
      </c>
      <c r="B2" s="62" t="s">
        <v>1</v>
      </c>
      <c r="C2" s="63"/>
      <c r="D2" s="59" t="s">
        <v>2</v>
      </c>
      <c r="E2" s="59" t="s">
        <v>3</v>
      </c>
      <c r="F2" s="2"/>
    </row>
    <row r="3" spans="1:6" ht="20.45" customHeight="1" x14ac:dyDescent="0.25">
      <c r="A3" s="60"/>
      <c r="B3" s="64"/>
      <c r="C3" s="65"/>
      <c r="D3" s="60"/>
      <c r="E3" s="60"/>
      <c r="F3" s="2"/>
    </row>
    <row r="4" spans="1:6" ht="15.6" customHeight="1" x14ac:dyDescent="0.25">
      <c r="A4" s="60"/>
      <c r="B4" s="66" t="s">
        <v>4</v>
      </c>
      <c r="C4" s="59" t="s">
        <v>5</v>
      </c>
      <c r="D4" s="60"/>
      <c r="E4" s="60"/>
      <c r="F4" s="2"/>
    </row>
    <row r="5" spans="1:6" ht="15.6" customHeight="1" x14ac:dyDescent="0.25">
      <c r="A5" s="61"/>
      <c r="B5" s="67"/>
      <c r="C5" s="61"/>
      <c r="D5" s="61"/>
      <c r="E5" s="61"/>
      <c r="F5" s="2"/>
    </row>
    <row r="6" spans="1:6" ht="28.9" customHeight="1" x14ac:dyDescent="0.25">
      <c r="A6" s="3">
        <v>1</v>
      </c>
      <c r="B6" s="3">
        <v>2</v>
      </c>
      <c r="C6" s="3">
        <v>3</v>
      </c>
      <c r="D6" s="3">
        <v>4</v>
      </c>
      <c r="E6" s="4" t="s">
        <v>6</v>
      </c>
      <c r="F6" s="2"/>
    </row>
    <row r="7" spans="1:6" ht="21" customHeight="1" x14ac:dyDescent="0.25">
      <c r="A7" s="51" t="s">
        <v>7</v>
      </c>
      <c r="B7" s="52"/>
      <c r="C7" s="52"/>
      <c r="D7" s="52"/>
      <c r="E7" s="53"/>
      <c r="F7" s="2"/>
    </row>
    <row r="8" spans="1:6" ht="19.149999999999999" customHeight="1" x14ac:dyDescent="0.25">
      <c r="A8" s="54" t="s">
        <v>8</v>
      </c>
      <c r="B8" s="55"/>
      <c r="C8" s="55"/>
      <c r="D8" s="55"/>
      <c r="E8" s="56"/>
      <c r="F8" s="2"/>
    </row>
    <row r="9" spans="1:6" ht="113.45" customHeight="1" x14ac:dyDescent="0.25">
      <c r="A9" s="5" t="s">
        <v>9</v>
      </c>
      <c r="B9" s="6" t="s">
        <v>10</v>
      </c>
      <c r="C9" s="7">
        <v>0.03</v>
      </c>
      <c r="D9" s="8">
        <v>103.28</v>
      </c>
      <c r="E9" s="9">
        <f>ROUND(C9*D9,2)</f>
        <v>3.1</v>
      </c>
      <c r="F9" s="2"/>
    </row>
    <row r="10" spans="1:6" ht="113.45" customHeight="1" x14ac:dyDescent="0.25">
      <c r="A10" s="5" t="s">
        <v>11</v>
      </c>
      <c r="B10" s="6" t="s">
        <v>12</v>
      </c>
      <c r="C10" s="7">
        <v>0.15</v>
      </c>
      <c r="D10" s="8">
        <f>D9</f>
        <v>103.28</v>
      </c>
      <c r="E10" s="9">
        <f>ROUND(C10*D10,2)</f>
        <v>15.49</v>
      </c>
      <c r="F10" s="2"/>
    </row>
    <row r="11" spans="1:6" ht="79.900000000000006" customHeight="1" x14ac:dyDescent="0.25">
      <c r="A11" s="10" t="s">
        <v>13</v>
      </c>
      <c r="B11" s="11"/>
      <c r="C11" s="12"/>
      <c r="D11" s="13"/>
      <c r="E11" s="14"/>
      <c r="F11" s="2"/>
    </row>
    <row r="12" spans="1:6" ht="66.599999999999994" customHeight="1" x14ac:dyDescent="0.25">
      <c r="A12" s="15" t="s">
        <v>14</v>
      </c>
      <c r="B12" s="16" t="s">
        <v>15</v>
      </c>
      <c r="C12" s="8">
        <v>1.82</v>
      </c>
      <c r="D12" s="8">
        <f>D9</f>
        <v>103.28</v>
      </c>
      <c r="E12" s="9">
        <f t="shared" ref="E12:E18" si="0">ROUND(C12*D12,2)</f>
        <v>187.97</v>
      </c>
      <c r="F12" s="2"/>
    </row>
    <row r="13" spans="1:6" ht="71.45" customHeight="1" x14ac:dyDescent="0.25">
      <c r="A13" s="15" t="s">
        <v>16</v>
      </c>
      <c r="B13" s="16" t="s">
        <v>15</v>
      </c>
      <c r="C13" s="8">
        <v>0.62</v>
      </c>
      <c r="D13" s="8">
        <f>D9</f>
        <v>103.28</v>
      </c>
      <c r="E13" s="9">
        <f t="shared" si="0"/>
        <v>64.03</v>
      </c>
      <c r="F13" s="2"/>
    </row>
    <row r="14" spans="1:6" ht="67.900000000000006" customHeight="1" x14ac:dyDescent="0.25">
      <c r="A14" s="15" t="s">
        <v>17</v>
      </c>
      <c r="B14" s="16" t="s">
        <v>15</v>
      </c>
      <c r="C14" s="8">
        <v>0.13</v>
      </c>
      <c r="D14" s="8">
        <f>D9</f>
        <v>103.28</v>
      </c>
      <c r="E14" s="9">
        <f t="shared" si="0"/>
        <v>13.43</v>
      </c>
      <c r="F14" s="2"/>
    </row>
    <row r="15" spans="1:6" ht="68.45" customHeight="1" x14ac:dyDescent="0.25">
      <c r="A15" s="15" t="s">
        <v>18</v>
      </c>
      <c r="B15" s="16" t="s">
        <v>15</v>
      </c>
      <c r="C15" s="8">
        <v>0.03</v>
      </c>
      <c r="D15" s="8">
        <f>D9</f>
        <v>103.28</v>
      </c>
      <c r="E15" s="9">
        <f t="shared" si="0"/>
        <v>3.1</v>
      </c>
      <c r="F15" s="2"/>
    </row>
    <row r="16" spans="1:6" ht="63" customHeight="1" x14ac:dyDescent="0.25">
      <c r="A16" s="17" t="s">
        <v>19</v>
      </c>
      <c r="B16" s="6" t="s">
        <v>20</v>
      </c>
      <c r="C16" s="8">
        <v>1.04</v>
      </c>
      <c r="D16" s="8">
        <f>D9</f>
        <v>103.28</v>
      </c>
      <c r="E16" s="18">
        <f t="shared" si="0"/>
        <v>107.41</v>
      </c>
      <c r="F16" s="2"/>
    </row>
    <row r="17" spans="1:6" ht="63" customHeight="1" x14ac:dyDescent="0.25">
      <c r="A17" s="17" t="s">
        <v>21</v>
      </c>
      <c r="B17" s="6" t="s">
        <v>22</v>
      </c>
      <c r="C17" s="8">
        <v>0.24</v>
      </c>
      <c r="D17" s="8">
        <f>D10</f>
        <v>103.28</v>
      </c>
      <c r="E17" s="18">
        <f t="shared" si="0"/>
        <v>24.79</v>
      </c>
      <c r="F17" s="2"/>
    </row>
    <row r="18" spans="1:6" ht="63" customHeight="1" x14ac:dyDescent="0.25">
      <c r="A18" s="17" t="s">
        <v>23</v>
      </c>
      <c r="B18" s="6" t="s">
        <v>24</v>
      </c>
      <c r="C18" s="8">
        <v>3.29</v>
      </c>
      <c r="D18" s="8">
        <f>D9</f>
        <v>103.28</v>
      </c>
      <c r="E18" s="18">
        <f t="shared" si="0"/>
        <v>339.79</v>
      </c>
      <c r="F18" s="2"/>
    </row>
    <row r="19" spans="1:6" ht="15.75" x14ac:dyDescent="0.25">
      <c r="A19" s="19"/>
      <c r="B19" s="19"/>
      <c r="C19" s="19"/>
      <c r="D19" s="19"/>
      <c r="E19" s="19"/>
      <c r="F19" s="20"/>
    </row>
    <row r="20" spans="1:6" ht="15" x14ac:dyDescent="0.2">
      <c r="A20" s="20"/>
      <c r="B20" s="20"/>
      <c r="C20" s="20"/>
      <c r="D20" s="20"/>
      <c r="E20" s="20"/>
      <c r="F20" s="20"/>
    </row>
    <row r="21" spans="1:6" s="22" customFormat="1" ht="46.15" customHeight="1" x14ac:dyDescent="0.25">
      <c r="A21" s="57" t="s">
        <v>63</v>
      </c>
      <c r="B21" s="58"/>
      <c r="C21" s="58"/>
      <c r="D21" s="58"/>
      <c r="E21" s="58"/>
      <c r="F21" s="21"/>
    </row>
    <row r="22" spans="1:6" ht="17.45" customHeight="1" x14ac:dyDescent="0.25">
      <c r="A22" s="59" t="s">
        <v>0</v>
      </c>
      <c r="B22" s="62" t="s">
        <v>1</v>
      </c>
      <c r="C22" s="63"/>
      <c r="D22" s="59" t="s">
        <v>2</v>
      </c>
      <c r="E22" s="59" t="s">
        <v>3</v>
      </c>
      <c r="F22" s="2"/>
    </row>
    <row r="23" spans="1:6" ht="20.45" customHeight="1" x14ac:dyDescent="0.25">
      <c r="A23" s="60"/>
      <c r="B23" s="64"/>
      <c r="C23" s="65"/>
      <c r="D23" s="60"/>
      <c r="E23" s="60"/>
      <c r="F23" s="2"/>
    </row>
    <row r="24" spans="1:6" ht="15.6" customHeight="1" x14ac:dyDescent="0.25">
      <c r="A24" s="60"/>
      <c r="B24" s="66" t="s">
        <v>4</v>
      </c>
      <c r="C24" s="59" t="s">
        <v>5</v>
      </c>
      <c r="D24" s="60"/>
      <c r="E24" s="60"/>
      <c r="F24" s="2"/>
    </row>
    <row r="25" spans="1:6" ht="15.6" customHeight="1" x14ac:dyDescent="0.25">
      <c r="A25" s="61"/>
      <c r="B25" s="67"/>
      <c r="C25" s="61"/>
      <c r="D25" s="61"/>
      <c r="E25" s="61"/>
      <c r="F25" s="2"/>
    </row>
    <row r="26" spans="1:6" ht="28.9" customHeight="1" x14ac:dyDescent="0.25">
      <c r="A26" s="3">
        <v>1</v>
      </c>
      <c r="B26" s="3">
        <v>2</v>
      </c>
      <c r="C26" s="3">
        <v>3</v>
      </c>
      <c r="D26" s="3">
        <v>4</v>
      </c>
      <c r="E26" s="4" t="s">
        <v>6</v>
      </c>
      <c r="F26" s="2"/>
    </row>
    <row r="27" spans="1:6" ht="21" customHeight="1" x14ac:dyDescent="0.25">
      <c r="A27" s="51" t="s">
        <v>7</v>
      </c>
      <c r="B27" s="52"/>
      <c r="C27" s="52"/>
      <c r="D27" s="52"/>
      <c r="E27" s="53"/>
      <c r="F27" s="2"/>
    </row>
    <row r="28" spans="1:6" ht="19.149999999999999" customHeight="1" x14ac:dyDescent="0.25">
      <c r="A28" s="54" t="s">
        <v>8</v>
      </c>
      <c r="B28" s="55"/>
      <c r="C28" s="55"/>
      <c r="D28" s="55"/>
      <c r="E28" s="56"/>
      <c r="F28" s="2"/>
    </row>
    <row r="29" spans="1:6" ht="113.45" customHeight="1" x14ac:dyDescent="0.25">
      <c r="A29" s="5" t="s">
        <v>9</v>
      </c>
      <c r="B29" s="6" t="s">
        <v>10</v>
      </c>
      <c r="C29" s="7">
        <v>0.03</v>
      </c>
      <c r="D29" s="18">
        <v>113.2</v>
      </c>
      <c r="E29" s="9">
        <f>ROUND(C29*D29,2)</f>
        <v>3.4</v>
      </c>
      <c r="F29" s="2"/>
    </row>
    <row r="30" spans="1:6" ht="113.45" customHeight="1" x14ac:dyDescent="0.25">
      <c r="A30" s="5" t="s">
        <v>11</v>
      </c>
      <c r="B30" s="6" t="s">
        <v>12</v>
      </c>
      <c r="C30" s="7">
        <v>0.15</v>
      </c>
      <c r="D30" s="18">
        <f>D29</f>
        <v>113.2</v>
      </c>
      <c r="E30" s="9">
        <f>ROUND(C30*D30,2)</f>
        <v>16.98</v>
      </c>
      <c r="F30" s="2"/>
    </row>
    <row r="31" spans="1:6" ht="79.900000000000006" customHeight="1" x14ac:dyDescent="0.25">
      <c r="A31" s="10" t="s">
        <v>13</v>
      </c>
      <c r="B31" s="11"/>
      <c r="C31" s="12"/>
      <c r="D31" s="49"/>
      <c r="E31" s="14"/>
      <c r="F31" s="2"/>
    </row>
    <row r="32" spans="1:6" ht="66.599999999999994" customHeight="1" x14ac:dyDescent="0.25">
      <c r="A32" s="15" t="s">
        <v>14</v>
      </c>
      <c r="B32" s="16" t="s">
        <v>15</v>
      </c>
      <c r="C32" s="8">
        <v>1.82</v>
      </c>
      <c r="D32" s="18">
        <f>D29</f>
        <v>113.2</v>
      </c>
      <c r="E32" s="9">
        <f t="shared" ref="E32:E38" si="1">ROUND(C32*D32,2)</f>
        <v>206.02</v>
      </c>
      <c r="F32" s="2"/>
    </row>
    <row r="33" spans="1:6" ht="71.45" customHeight="1" x14ac:dyDescent="0.25">
      <c r="A33" s="15" t="s">
        <v>16</v>
      </c>
      <c r="B33" s="16" t="s">
        <v>15</v>
      </c>
      <c r="C33" s="8">
        <v>0.62</v>
      </c>
      <c r="D33" s="18">
        <f>D29</f>
        <v>113.2</v>
      </c>
      <c r="E33" s="9">
        <f t="shared" si="1"/>
        <v>70.180000000000007</v>
      </c>
      <c r="F33" s="2"/>
    </row>
    <row r="34" spans="1:6" ht="67.900000000000006" customHeight="1" x14ac:dyDescent="0.25">
      <c r="A34" s="15" t="s">
        <v>17</v>
      </c>
      <c r="B34" s="16" t="s">
        <v>15</v>
      </c>
      <c r="C34" s="8">
        <v>0.13</v>
      </c>
      <c r="D34" s="18">
        <f>D29</f>
        <v>113.2</v>
      </c>
      <c r="E34" s="9">
        <f t="shared" si="1"/>
        <v>14.72</v>
      </c>
      <c r="F34" s="2"/>
    </row>
    <row r="35" spans="1:6" ht="68.45" customHeight="1" x14ac:dyDescent="0.25">
      <c r="A35" s="15" t="s">
        <v>18</v>
      </c>
      <c r="B35" s="16" t="s">
        <v>15</v>
      </c>
      <c r="C35" s="8">
        <v>0.03</v>
      </c>
      <c r="D35" s="18">
        <f>D29</f>
        <v>113.2</v>
      </c>
      <c r="E35" s="9">
        <f t="shared" si="1"/>
        <v>3.4</v>
      </c>
      <c r="F35" s="2"/>
    </row>
    <row r="36" spans="1:6" ht="63" customHeight="1" x14ac:dyDescent="0.25">
      <c r="A36" s="17" t="s">
        <v>19</v>
      </c>
      <c r="B36" s="6" t="s">
        <v>20</v>
      </c>
      <c r="C36" s="8">
        <v>1.04</v>
      </c>
      <c r="D36" s="18">
        <f>D29</f>
        <v>113.2</v>
      </c>
      <c r="E36" s="18">
        <f t="shared" si="1"/>
        <v>117.73</v>
      </c>
      <c r="F36" s="2"/>
    </row>
    <row r="37" spans="1:6" ht="63" customHeight="1" x14ac:dyDescent="0.25">
      <c r="A37" s="17" t="s">
        <v>21</v>
      </c>
      <c r="B37" s="6" t="s">
        <v>22</v>
      </c>
      <c r="C37" s="8">
        <v>0.24</v>
      </c>
      <c r="D37" s="18">
        <f>D30</f>
        <v>113.2</v>
      </c>
      <c r="E37" s="18">
        <f t="shared" si="1"/>
        <v>27.17</v>
      </c>
      <c r="F37" s="2"/>
    </row>
    <row r="38" spans="1:6" ht="63" customHeight="1" x14ac:dyDescent="0.25">
      <c r="A38" s="17" t="s">
        <v>23</v>
      </c>
      <c r="B38" s="6" t="s">
        <v>24</v>
      </c>
      <c r="C38" s="8">
        <v>3.29</v>
      </c>
      <c r="D38" s="18">
        <f>D29</f>
        <v>113.2</v>
      </c>
      <c r="E38" s="18">
        <f t="shared" si="1"/>
        <v>372.43</v>
      </c>
      <c r="F38" s="2"/>
    </row>
    <row r="39" spans="1:6" ht="15.75" x14ac:dyDescent="0.25">
      <c r="A39" s="19"/>
      <c r="B39" s="19"/>
      <c r="C39" s="19"/>
      <c r="D39" s="19"/>
      <c r="E39" s="19"/>
      <c r="F39" s="20"/>
    </row>
    <row r="40" spans="1:6" ht="15" x14ac:dyDescent="0.2">
      <c r="A40" s="20"/>
      <c r="B40" s="20"/>
      <c r="C40" s="20"/>
      <c r="D40" s="20"/>
      <c r="E40" s="20"/>
      <c r="F40" s="20"/>
    </row>
    <row r="41" spans="1:6" ht="15.75" x14ac:dyDescent="0.25">
      <c r="A41" s="19"/>
      <c r="B41" s="20"/>
      <c r="C41" s="20"/>
      <c r="D41" s="20"/>
      <c r="E41" s="20"/>
      <c r="F41" s="20"/>
    </row>
    <row r="42" spans="1:6" ht="15" x14ac:dyDescent="0.2">
      <c r="A42" s="20"/>
      <c r="B42" s="20"/>
      <c r="C42" s="20"/>
      <c r="D42" s="20"/>
      <c r="E42" s="20"/>
      <c r="F42" s="20"/>
    </row>
    <row r="43" spans="1:6" ht="15" x14ac:dyDescent="0.2">
      <c r="A43" s="20"/>
      <c r="B43" s="20"/>
      <c r="C43" s="20"/>
      <c r="D43" s="20"/>
      <c r="E43" s="20"/>
      <c r="F43" s="20"/>
    </row>
    <row r="44" spans="1:6" ht="15" x14ac:dyDescent="0.2">
      <c r="A44" s="20"/>
      <c r="B44" s="20"/>
      <c r="C44" s="20"/>
      <c r="D44" s="20"/>
      <c r="E44" s="20"/>
      <c r="F44" s="20"/>
    </row>
    <row r="45" spans="1:6" ht="15" x14ac:dyDescent="0.2">
      <c r="A45" s="20"/>
      <c r="B45" s="20"/>
      <c r="C45" s="20"/>
      <c r="D45" s="20"/>
      <c r="E45" s="20"/>
      <c r="F45" s="20"/>
    </row>
    <row r="46" spans="1:6" ht="15" x14ac:dyDescent="0.2">
      <c r="A46" s="20"/>
      <c r="B46" s="20"/>
      <c r="C46" s="20"/>
      <c r="D46" s="20"/>
      <c r="E46" s="20"/>
      <c r="F46" s="20"/>
    </row>
    <row r="47" spans="1:6" ht="15" x14ac:dyDescent="0.2">
      <c r="A47" s="20"/>
      <c r="B47" s="20"/>
      <c r="C47" s="20"/>
      <c r="D47" s="20"/>
      <c r="E47" s="20"/>
      <c r="F47" s="20"/>
    </row>
  </sheetData>
  <mergeCells count="18">
    <mergeCell ref="B4:B5"/>
    <mergeCell ref="C4:C5"/>
    <mergeCell ref="A27:E27"/>
    <mergeCell ref="A28:E28"/>
    <mergeCell ref="A7:E7"/>
    <mergeCell ref="A8:E8"/>
    <mergeCell ref="A1:E1"/>
    <mergeCell ref="A21:E21"/>
    <mergeCell ref="A22:A25"/>
    <mergeCell ref="B22:C23"/>
    <mergeCell ref="D22:D25"/>
    <mergeCell ref="E22:E25"/>
    <mergeCell ref="B24:B25"/>
    <mergeCell ref="C24:C25"/>
    <mergeCell ref="A2:A5"/>
    <mergeCell ref="B2:C3"/>
    <mergeCell ref="D2:D5"/>
    <mergeCell ref="E2:E5"/>
  </mergeCells>
  <pageMargins left="0.59055118110236227" right="0.19685039370078741" top="0.39370078740157483" bottom="0.39370078740157483" header="0" footer="0"/>
  <pageSetup paperSize="9" orientation="portrait" r:id="rId1"/>
  <rowBreaks count="1" manualBreakCount="1">
    <brk id="2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размер платы Полн</vt:lpstr>
      <vt:lpstr>размер платы Ванз</vt:lpstr>
      <vt:lpstr>размер платы доп</vt:lpstr>
      <vt:lpstr>'размер платы Ванз'!Область_печати</vt:lpstr>
      <vt:lpstr>'размер платы доп'!Область_печати</vt:lpstr>
      <vt:lpstr>'размер платы Полн'!Область_печати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Kuturieva</dc:creator>
  <cp:lastModifiedBy>Trofimova</cp:lastModifiedBy>
  <dcterms:created xsi:type="dcterms:W3CDTF">2022-12-05T06:42:56Z</dcterms:created>
  <dcterms:modified xsi:type="dcterms:W3CDTF">2023-12-21T11:46:08Z</dcterms:modified>
</cp:coreProperties>
</file>